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ozn\Desktop\"/>
    </mc:Choice>
  </mc:AlternateContent>
  <bookViews>
    <workbookView xWindow="0" yWindow="0" windowWidth="21600" windowHeight="7635"/>
  </bookViews>
  <sheets>
    <sheet name="Arkusz1" sheetId="1" r:id="rId1"/>
    <sheet name="Arkusz2" sheetId="2" r:id="rId2"/>
  </sheets>
  <calcPr calcId="152511"/>
</workbook>
</file>

<file path=xl/calcChain.xml><?xml version="1.0" encoding="utf-8"?>
<calcChain xmlns="http://schemas.openxmlformats.org/spreadsheetml/2006/main">
  <c r="E25" i="1" l="1"/>
  <c r="E26" i="1"/>
  <c r="E27" i="1"/>
  <c r="F25" i="1"/>
  <c r="G25" i="1"/>
  <c r="E18" i="1"/>
  <c r="E19" i="1"/>
  <c r="E97" i="1"/>
  <c r="F97" i="1"/>
  <c r="G97" i="1"/>
  <c r="E93" i="1"/>
  <c r="G93" i="1"/>
  <c r="E92" i="1"/>
  <c r="G92" i="1"/>
  <c r="E91" i="1"/>
  <c r="G91" i="1"/>
  <c r="E90" i="1"/>
  <c r="G90" i="1"/>
  <c r="E89" i="1"/>
  <c r="G89" i="1"/>
  <c r="E86" i="1"/>
  <c r="G86" i="1"/>
  <c r="E85" i="1"/>
  <c r="G85" i="1"/>
  <c r="E84" i="1"/>
  <c r="G84" i="1"/>
  <c r="E83" i="1"/>
  <c r="G83" i="1"/>
  <c r="E82" i="1"/>
  <c r="G82" i="1"/>
  <c r="E79" i="1"/>
  <c r="G79" i="1"/>
  <c r="E78" i="1"/>
  <c r="G78" i="1"/>
  <c r="E77" i="1"/>
  <c r="G77" i="1"/>
  <c r="E76" i="1"/>
  <c r="G76" i="1"/>
  <c r="E75" i="1"/>
  <c r="G75" i="1"/>
  <c r="E74" i="1"/>
  <c r="G74" i="1"/>
  <c r="E71" i="1"/>
  <c r="G71" i="1"/>
  <c r="E70" i="1"/>
  <c r="G70" i="1"/>
  <c r="E69" i="1"/>
  <c r="G69" i="1"/>
  <c r="E68" i="1"/>
  <c r="G68" i="1"/>
  <c r="E65" i="1"/>
  <c r="G65" i="1"/>
  <c r="E64" i="1"/>
  <c r="G64" i="1"/>
  <c r="E63" i="1"/>
  <c r="G63" i="1"/>
  <c r="E62" i="1"/>
  <c r="G62" i="1"/>
  <c r="F35" i="2"/>
  <c r="F34" i="2"/>
  <c r="F33" i="2"/>
  <c r="F32" i="2"/>
  <c r="F31" i="2"/>
  <c r="F29" i="2"/>
  <c r="F28" i="2"/>
  <c r="F27" i="2"/>
  <c r="F26" i="2"/>
  <c r="F25" i="2"/>
  <c r="F23" i="2"/>
  <c r="F22" i="2"/>
  <c r="F21" i="2"/>
  <c r="F20" i="2"/>
  <c r="F19" i="2"/>
  <c r="F18" i="2"/>
  <c r="F16" i="2"/>
  <c r="F15" i="2"/>
  <c r="F14" i="2"/>
  <c r="F13" i="2"/>
  <c r="F11" i="2"/>
  <c r="F10" i="2"/>
  <c r="F9" i="2"/>
  <c r="F8" i="2"/>
  <c r="E12" i="1"/>
  <c r="F12" i="1"/>
  <c r="G12" i="1"/>
  <c r="E11" i="1"/>
  <c r="F11" i="1"/>
  <c r="G11" i="1"/>
  <c r="E15" i="1"/>
  <c r="F15" i="1"/>
  <c r="G15" i="1"/>
  <c r="E37" i="1"/>
  <c r="F37" i="1"/>
  <c r="G37" i="1"/>
  <c r="E52" i="1"/>
  <c r="F52" i="1"/>
  <c r="G52" i="1"/>
  <c r="E55" i="1"/>
  <c r="F55" i="1"/>
  <c r="G55" i="1"/>
  <c r="E58" i="1"/>
  <c r="F58" i="1"/>
  <c r="G58" i="1"/>
  <c r="E41" i="1"/>
  <c r="G41" i="1"/>
  <c r="E42" i="1"/>
  <c r="G42" i="1"/>
  <c r="E43" i="1"/>
  <c r="G43" i="1"/>
  <c r="E44" i="1"/>
  <c r="G44" i="1"/>
  <c r="E45" i="1"/>
  <c r="G45" i="1"/>
  <c r="E46" i="1"/>
  <c r="G46" i="1"/>
  <c r="E47" i="1"/>
  <c r="G47" i="1"/>
  <c r="E48" i="1"/>
  <c r="G48" i="1"/>
  <c r="E40" i="1"/>
  <c r="G40" i="1"/>
  <c r="C8" i="1"/>
  <c r="G25" i="2"/>
  <c r="G7" i="2"/>
  <c r="G13" i="2"/>
  <c r="G18" i="2"/>
  <c r="F36" i="2"/>
  <c r="G31" i="2"/>
  <c r="E20" i="1"/>
  <c r="E21" i="1"/>
  <c r="F21" i="1"/>
  <c r="G21" i="1"/>
  <c r="F19" i="1"/>
  <c r="G19" i="1"/>
  <c r="G80" i="1"/>
  <c r="F18" i="1"/>
  <c r="G18" i="1"/>
  <c r="G66" i="1"/>
  <c r="E98" i="1"/>
  <c r="G87" i="1"/>
  <c r="G49" i="1"/>
  <c r="G72" i="1"/>
  <c r="G94" i="1"/>
  <c r="F27" i="1"/>
  <c r="G27" i="1"/>
  <c r="E28" i="1"/>
  <c r="F26" i="1"/>
  <c r="G26" i="1"/>
  <c r="F20" i="1"/>
  <c r="G20" i="1"/>
  <c r="G22" i="1"/>
  <c r="F98" i="1"/>
  <c r="G98" i="1"/>
  <c r="E99" i="1"/>
  <c r="F28" i="1"/>
  <c r="G28" i="1"/>
  <c r="E29" i="1"/>
  <c r="E100" i="1"/>
  <c r="F99" i="1"/>
  <c r="G99" i="1"/>
  <c r="E30" i="1"/>
  <c r="F29" i="1"/>
  <c r="G29" i="1"/>
  <c r="E101" i="1"/>
  <c r="F100" i="1"/>
  <c r="G100" i="1"/>
  <c r="E31" i="1"/>
  <c r="F30" i="1"/>
  <c r="G30" i="1"/>
  <c r="E102" i="1"/>
  <c r="F102" i="1"/>
  <c r="G102" i="1"/>
  <c r="F101" i="1"/>
  <c r="G101" i="1"/>
  <c r="G104" i="1"/>
  <c r="E103" i="1"/>
  <c r="F103" i="1"/>
  <c r="G103" i="1"/>
  <c r="F31" i="1"/>
  <c r="G31" i="1"/>
  <c r="E32" i="1"/>
  <c r="F32" i="1"/>
  <c r="G32" i="1"/>
  <c r="E33" i="1"/>
  <c r="F33" i="1"/>
  <c r="G33" i="1"/>
  <c r="G34" i="1"/>
  <c r="F107" i="1"/>
  <c r="G6" i="1"/>
</calcChain>
</file>

<file path=xl/comments1.xml><?xml version="1.0" encoding="utf-8"?>
<comments xmlns="http://schemas.openxmlformats.org/spreadsheetml/2006/main">
  <authors>
    <author>WIR Leszno</author>
  </authors>
  <commentList>
    <comment ref="B12" authorId="0" shapeId="0">
      <text>
        <r>
          <rPr>
            <sz val="9"/>
            <color indexed="81"/>
            <rFont val="Tahoma"/>
            <family val="2"/>
            <charset val="238"/>
          </rPr>
          <t>max 30 ha</t>
        </r>
      </text>
    </comment>
    <comment ref="H36" authorId="0" shapeId="0">
      <text>
        <r>
          <rPr>
            <b/>
            <sz val="9"/>
            <color indexed="81"/>
            <rFont val="Tahoma"/>
            <family val="2"/>
            <charset val="238"/>
          </rPr>
          <t>WIR Leszno:</t>
        </r>
        <r>
          <rPr>
            <sz val="9"/>
            <color indexed="81"/>
            <rFont val="Tahoma"/>
            <family val="2"/>
            <charset val="238"/>
          </rPr>
          <t xml:space="preserve">
można łaczyć tylko z 6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  <charset val="238"/>
          </rPr>
          <t>WIR Leszno:</t>
        </r>
        <r>
          <rPr>
            <sz val="9"/>
            <color indexed="81"/>
            <rFont val="Tahoma"/>
            <family val="2"/>
            <charset val="238"/>
          </rPr>
          <t xml:space="preserve">
można łaczyć z 4, 5, 8</t>
        </r>
      </text>
    </comment>
    <comment ref="H41" authorId="0" shapeId="0">
      <text>
        <r>
          <rPr>
            <b/>
            <sz val="9"/>
            <color indexed="81"/>
            <rFont val="Tahoma"/>
            <family val="2"/>
            <charset val="238"/>
          </rPr>
          <t>WIR Leszno:</t>
        </r>
        <r>
          <rPr>
            <sz val="9"/>
            <color indexed="81"/>
            <rFont val="Tahoma"/>
            <family val="2"/>
            <charset val="238"/>
          </rPr>
          <t xml:space="preserve">
można łaczyć z 4, 5, 6, 12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  <charset val="238"/>
          </rPr>
          <t>WIR Leszno:</t>
        </r>
        <r>
          <rPr>
            <sz val="9"/>
            <color indexed="81"/>
            <rFont val="Tahoma"/>
            <family val="2"/>
            <charset val="238"/>
          </rPr>
          <t xml:space="preserve">
GO i TUZ</t>
        </r>
      </text>
    </comment>
    <comment ref="H42" authorId="0" shapeId="0">
      <text>
        <r>
          <rPr>
            <b/>
            <sz val="9"/>
            <color indexed="81"/>
            <rFont val="Tahoma"/>
            <family val="2"/>
            <charset val="238"/>
          </rPr>
          <t>WIR Leszno:</t>
        </r>
        <r>
          <rPr>
            <sz val="9"/>
            <color indexed="81"/>
            <rFont val="Tahoma"/>
            <family val="2"/>
            <charset val="238"/>
          </rPr>
          <t xml:space="preserve">
można łączyć z 2, 3, 6, 7, 8, 9, 10, 12, 13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38"/>
          </rPr>
          <t>WIR Leszno:</t>
        </r>
        <r>
          <rPr>
            <sz val="9"/>
            <color indexed="81"/>
            <rFont val="Tahoma"/>
            <family val="2"/>
            <charset val="238"/>
          </rPr>
          <t xml:space="preserve">
można łączyć z 2, 3, 6, 7, 8, 9, 10, 12, 13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  <charset val="238"/>
          </rPr>
          <t>WIR Leszno:</t>
        </r>
        <r>
          <rPr>
            <sz val="9"/>
            <color indexed="81"/>
            <rFont val="Tahoma"/>
            <family val="2"/>
            <charset val="238"/>
          </rPr>
          <t xml:space="preserve">
min 3 różne uprawy na GO, nie licząc miododajnych jeśli są łączone pakiety</t>
        </r>
      </text>
    </comment>
    <comment ref="H44" authorId="0" shapeId="0">
      <text>
        <r>
          <rPr>
            <b/>
            <sz val="9"/>
            <color indexed="81"/>
            <rFont val="Tahoma"/>
            <family val="2"/>
            <charset val="238"/>
          </rPr>
          <t>WIR Leszno:</t>
        </r>
        <r>
          <rPr>
            <sz val="9"/>
            <color indexed="81"/>
            <rFont val="Tahoma"/>
            <family val="2"/>
            <charset val="238"/>
          </rPr>
          <t xml:space="preserve">
można łączyć z 1, 3, 4, 5, 7, 8, 9, 10, 11, 12</t>
        </r>
      </text>
    </comment>
    <comment ref="B45" authorId="0" shapeId="0">
      <text>
        <r>
          <rPr>
            <b/>
            <sz val="9"/>
            <color indexed="81"/>
            <rFont val="Tahoma"/>
            <family val="2"/>
            <charset val="238"/>
          </rPr>
          <t>WIR Leszno:</t>
        </r>
        <r>
          <rPr>
            <sz val="9"/>
            <color indexed="81"/>
            <rFont val="Tahoma"/>
            <family val="2"/>
            <charset val="238"/>
          </rPr>
          <t xml:space="preserve">
na GO w ciągu 12 godzin od aplikacji</t>
        </r>
      </text>
    </comment>
    <comment ref="H45" authorId="0" shapeId="0">
      <text>
        <r>
          <rPr>
            <b/>
            <sz val="9"/>
            <color indexed="81"/>
            <rFont val="Tahoma"/>
            <family val="2"/>
            <charset val="238"/>
          </rPr>
          <t>WIR Leszno:</t>
        </r>
        <r>
          <rPr>
            <sz val="9"/>
            <color indexed="81"/>
            <rFont val="Tahoma"/>
            <family val="2"/>
            <charset val="238"/>
          </rPr>
          <t xml:space="preserve">
można łączyć z 4, 5, 6, 11, 12</t>
        </r>
      </text>
    </comment>
    <comment ref="B46" authorId="0" shapeId="0">
      <text>
        <r>
          <rPr>
            <b/>
            <sz val="9"/>
            <color indexed="81"/>
            <rFont val="Tahoma"/>
            <family val="2"/>
            <charset val="238"/>
          </rPr>
          <t>WIR Leszno:</t>
        </r>
        <r>
          <rPr>
            <sz val="9"/>
            <color indexed="81"/>
            <rFont val="Tahoma"/>
            <family val="2"/>
            <charset val="238"/>
          </rPr>
          <t xml:space="preserve">
innymi metodami niż rozbryzgowo na GO i TUZ</t>
        </r>
      </text>
    </comment>
    <comment ref="H46" authorId="0" shapeId="0">
      <text>
        <r>
          <rPr>
            <b/>
            <sz val="9"/>
            <color indexed="81"/>
            <rFont val="Tahoma"/>
            <family val="2"/>
            <charset val="238"/>
          </rPr>
          <t>WIR Leszno:</t>
        </r>
        <r>
          <rPr>
            <sz val="9"/>
            <color indexed="81"/>
            <rFont val="Tahoma"/>
            <family val="2"/>
            <charset val="238"/>
          </rPr>
          <t xml:space="preserve">
można łączyć z 2, 4, 5, 6, 9, 11, 12</t>
        </r>
      </text>
    </comment>
    <comment ref="B47" authorId="0" shapeId="0">
      <text>
        <r>
          <rPr>
            <b/>
            <sz val="9"/>
            <color indexed="81"/>
            <rFont val="Tahoma"/>
            <family val="2"/>
            <charset val="238"/>
          </rPr>
          <t>WIR Leszno:</t>
        </r>
        <r>
          <rPr>
            <sz val="9"/>
            <color indexed="81"/>
            <rFont val="Tahoma"/>
            <family val="2"/>
            <charset val="238"/>
          </rPr>
          <t xml:space="preserve">
uprawa bezorkowa lub pasowa na GO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  <charset val="238"/>
          </rPr>
          <t>WIR Leszno:</t>
        </r>
        <r>
          <rPr>
            <sz val="9"/>
            <color indexed="81"/>
            <rFont val="Tahoma"/>
            <family val="2"/>
            <charset val="238"/>
          </rPr>
          <t xml:space="preserve">
można łączyć z 4, 5, 6, 8, 11, 12</t>
        </r>
      </text>
    </comment>
    <comment ref="B48" authorId="0" shapeId="0">
      <text>
        <r>
          <rPr>
            <b/>
            <sz val="9"/>
            <color indexed="81"/>
            <rFont val="Tahoma"/>
            <family val="2"/>
            <charset val="238"/>
          </rPr>
          <t>WIR Leszno:</t>
        </r>
        <r>
          <rPr>
            <sz val="9"/>
            <color indexed="81"/>
            <rFont val="Tahoma"/>
            <family val="2"/>
            <charset val="238"/>
          </rPr>
          <t xml:space="preserve">
wymieszanie lub przyoranie słomy na GO</t>
        </r>
      </text>
    </comment>
    <comment ref="H48" authorId="0" shapeId="0">
      <text>
        <r>
          <rPr>
            <b/>
            <sz val="9"/>
            <color indexed="81"/>
            <rFont val="Tahoma"/>
            <family val="2"/>
            <charset val="238"/>
          </rPr>
          <t>WIR Leszno:</t>
        </r>
        <r>
          <rPr>
            <sz val="9"/>
            <color indexed="81"/>
            <rFont val="Tahoma"/>
            <family val="2"/>
            <charset val="238"/>
          </rPr>
          <t xml:space="preserve">
można łączyć z 4, 5, 11, 12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  <charset val="238"/>
          </rPr>
          <t>WIR Leszno:</t>
        </r>
        <r>
          <rPr>
            <sz val="9"/>
            <color indexed="81"/>
            <rFont val="Tahoma"/>
            <family val="2"/>
            <charset val="238"/>
          </rPr>
          <t xml:space="preserve">
prowadzenie produkcji roślinnej w systemie Integrowanej Produkcji Roślin</t>
        </r>
      </text>
    </comment>
    <comment ref="H51" authorId="0" shapeId="0">
      <text>
        <r>
          <rPr>
            <b/>
            <sz val="9"/>
            <color indexed="81"/>
            <rFont val="Tahoma"/>
            <family val="2"/>
            <charset val="238"/>
          </rPr>
          <t>WIR Leszno:</t>
        </r>
        <r>
          <rPr>
            <sz val="9"/>
            <color indexed="81"/>
            <rFont val="Tahoma"/>
            <family val="2"/>
            <charset val="238"/>
          </rPr>
          <t xml:space="preserve">
można łączyć z 6, 7, 8, 9, 10</t>
        </r>
      </text>
    </comment>
    <comment ref="H54" authorId="0" shapeId="0">
      <text>
        <r>
          <rPr>
            <b/>
            <sz val="9"/>
            <color indexed="81"/>
            <rFont val="Tahoma"/>
            <family val="2"/>
            <charset val="238"/>
          </rPr>
          <t>WIR Leszno:</t>
        </r>
        <r>
          <rPr>
            <sz val="9"/>
            <color indexed="81"/>
            <rFont val="Tahoma"/>
            <family val="2"/>
            <charset val="238"/>
          </rPr>
          <t xml:space="preserve">
można łączyć z 3, 4, 5, 6, 7, 8, 9, 10</t>
        </r>
      </text>
    </comment>
    <comment ref="H57" authorId="0" shapeId="0">
      <text>
        <r>
          <rPr>
            <b/>
            <sz val="9"/>
            <color indexed="81"/>
            <rFont val="Tahoma"/>
            <family val="2"/>
            <charset val="238"/>
          </rPr>
          <t>WIR Leszno:</t>
        </r>
        <r>
          <rPr>
            <sz val="9"/>
            <color indexed="81"/>
            <rFont val="Tahoma"/>
            <family val="2"/>
            <charset val="238"/>
          </rPr>
          <t xml:space="preserve">
można łączyć z 4, 5, musi się łączyć z 2</t>
        </r>
      </text>
    </comment>
  </commentList>
</comments>
</file>

<file path=xl/sharedStrings.xml><?xml version="1.0" encoding="utf-8"?>
<sst xmlns="http://schemas.openxmlformats.org/spreadsheetml/2006/main" count="182" uniqueCount="94">
  <si>
    <t>ilość hektarów GO</t>
  </si>
  <si>
    <t>ilość hektarów TUZ</t>
  </si>
  <si>
    <t>Rolnictwo węglowe</t>
  </si>
  <si>
    <t>plan nawożenia podstawowy</t>
  </si>
  <si>
    <t>ilość ha</t>
  </si>
  <si>
    <t>ilość pkt.</t>
  </si>
  <si>
    <t>razem pkt</t>
  </si>
  <si>
    <t>stawka zł/pkt</t>
  </si>
  <si>
    <t>razem</t>
  </si>
  <si>
    <t>Dopłaty obszarowe</t>
  </si>
  <si>
    <t>Podstawowa płatność</t>
  </si>
  <si>
    <t>kurs eur</t>
  </si>
  <si>
    <t>płatnośc zł</t>
  </si>
  <si>
    <t>Płatność uzupełniająca</t>
  </si>
  <si>
    <t>stawka w euro/ha</t>
  </si>
  <si>
    <t>plan nawożenia z wapnowaniem</t>
  </si>
  <si>
    <t>wymieszanie obornika z glebą</t>
  </si>
  <si>
    <t>owce</t>
  </si>
  <si>
    <t>kury nioski</t>
  </si>
  <si>
    <t>kurczęta brojlery</t>
  </si>
  <si>
    <t>indyki mięsne</t>
  </si>
  <si>
    <t>kozy</t>
  </si>
  <si>
    <t>razem płatności dla gospodarstwa</t>
  </si>
  <si>
    <t>kurs EUR</t>
  </si>
  <si>
    <t>płatność w zł</t>
  </si>
  <si>
    <t xml:space="preserve">I.4.6 </t>
  </si>
  <si>
    <t>EKOSCHEMAT - DOBROSTAN ZWIERZĄT</t>
  </si>
  <si>
    <t>Płatności bydło i świnie</t>
  </si>
  <si>
    <t>Lochy</t>
  </si>
  <si>
    <t>pkt (w EUR)/DJP</t>
  </si>
  <si>
    <t>Wsp. DJP</t>
  </si>
  <si>
    <t>DJP w gosp.</t>
  </si>
  <si>
    <t>Płatność w PLN</t>
  </si>
  <si>
    <t>Zw. pow. bytowej o co najmniej 20%</t>
  </si>
  <si>
    <t>Późniejsze odsadzanie młodych</t>
  </si>
  <si>
    <t>Ściółka</t>
  </si>
  <si>
    <t>Zw. pow. bytowej o co najmniej 50%</t>
  </si>
  <si>
    <t>Tuczniki</t>
  </si>
  <si>
    <t>Cykl zamknięty</t>
  </si>
  <si>
    <t>Krowy mleczne</t>
  </si>
  <si>
    <t>Wybieg</t>
  </si>
  <si>
    <t>Wypas</t>
  </si>
  <si>
    <t>Krowy mamki</t>
  </si>
  <si>
    <t>Opasy</t>
  </si>
  <si>
    <t>Razem płatność</t>
  </si>
  <si>
    <t>LOCHY</t>
  </si>
  <si>
    <t>Zwiększenie pow. bytowej o co najmniej 20 %</t>
  </si>
  <si>
    <t>Późniejsze odsadzenie młodych</t>
  </si>
  <si>
    <t>Zwiększenie pow. bytowej o co najmniej 50 %</t>
  </si>
  <si>
    <t>TUCZNIKI</t>
  </si>
  <si>
    <t>KROWY MLECZNE</t>
  </si>
  <si>
    <t>ilość sztuk</t>
  </si>
  <si>
    <t>razem punkty</t>
  </si>
  <si>
    <t>stawka w zł/pkt</t>
  </si>
  <si>
    <t>KROWY MAMKI</t>
  </si>
  <si>
    <t>OPASY</t>
  </si>
  <si>
    <t>razem płatność</t>
  </si>
  <si>
    <t>Razem</t>
  </si>
  <si>
    <t xml:space="preserve">powierzchnia całkowita </t>
  </si>
  <si>
    <t>stawka w zł/ha</t>
  </si>
  <si>
    <t>Młody rolnik</t>
  </si>
  <si>
    <t>Obszary z roślinami miododajnymi</t>
  </si>
  <si>
    <t>Dobrostan zwierząt</t>
  </si>
  <si>
    <t>Biologiczna ochrona upraw</t>
  </si>
  <si>
    <t>Integrowana produkcja roślin</t>
  </si>
  <si>
    <t>stawka w euro/szt.</t>
  </si>
  <si>
    <t>stawka w zł/szt.</t>
  </si>
  <si>
    <t>konie - zwiększona pow. bytowa</t>
  </si>
  <si>
    <t>konie - system otwarty</t>
  </si>
  <si>
    <r>
      <t>Liczba</t>
    </r>
    <r>
      <rPr>
        <b/>
        <sz val="11"/>
        <color indexed="10"/>
        <rFont val="Calibri"/>
      </rPr>
      <t xml:space="preserve"> </t>
    </r>
    <r>
      <rPr>
        <b/>
        <sz val="11"/>
        <color indexed="8"/>
        <rFont val="Calibri"/>
      </rPr>
      <t xml:space="preserve">punktów </t>
    </r>
    <r>
      <rPr>
        <b/>
        <sz val="10"/>
        <color indexed="8"/>
        <rFont val="Calibri"/>
        <family val="2"/>
        <charset val="238"/>
      </rPr>
      <t>(w EUR/szt.)</t>
    </r>
  </si>
  <si>
    <t>Płatności dla gospodarstwa</t>
  </si>
  <si>
    <t>krowy</t>
  </si>
  <si>
    <t>ilość szt.</t>
  </si>
  <si>
    <t>młode bydło</t>
  </si>
  <si>
    <t>buraki cukrowe</t>
  </si>
  <si>
    <t>chmiel</t>
  </si>
  <si>
    <t>len</t>
  </si>
  <si>
    <t>konopie włókniste</t>
  </si>
  <si>
    <t>pomidory</t>
  </si>
  <si>
    <t>truskawki</t>
  </si>
  <si>
    <t>ziemniaki skrobiowe</t>
  </si>
  <si>
    <t>rośliny pastewne</t>
  </si>
  <si>
    <t>strączkowe na ziarno</t>
  </si>
  <si>
    <t>płatności do produkcji zwierzęcej</t>
  </si>
  <si>
    <t>płatności do produkcji roślinnej</t>
  </si>
  <si>
    <r>
      <t xml:space="preserve">ekstensywne użytkowanie TUZ </t>
    </r>
    <r>
      <rPr>
        <sz val="8"/>
        <color indexed="8"/>
        <rFont val="Calibri"/>
        <family val="2"/>
        <charset val="238"/>
      </rPr>
      <t>z obsadą zwierząt</t>
    </r>
  </si>
  <si>
    <t>międzyplony ozime/wsiewki śródplonowe</t>
  </si>
  <si>
    <t>zróżnicowana struktura upraw</t>
  </si>
  <si>
    <r>
      <rPr>
        <sz val="8"/>
        <color indexed="8"/>
        <rFont val="Calibri"/>
        <family val="2"/>
        <charset val="238"/>
      </rPr>
      <t>stosowanie</t>
    </r>
    <r>
      <rPr>
        <sz val="11"/>
        <color theme="1"/>
        <rFont val="Calibri"/>
        <family val="2"/>
        <charset val="238"/>
        <scheme val="minor"/>
      </rPr>
      <t xml:space="preserve"> nawozów naturalnych </t>
    </r>
    <r>
      <rPr>
        <sz val="8"/>
        <color indexed="8"/>
        <rFont val="Calibri"/>
        <family val="2"/>
        <charset val="238"/>
      </rPr>
      <t>nie rozbryzgowo</t>
    </r>
  </si>
  <si>
    <t>uproszczone systemy uprawy</t>
  </si>
  <si>
    <t>wymieszanie słomy z glebą</t>
  </si>
  <si>
    <t>Retencjonowanie wody na TUZ</t>
  </si>
  <si>
    <t>Płatności w obrębie danej grupy technologicznej są przyznawane z zastosowaniem poniższych progów 
degresywności (nie dotyczy płatności do zwierząt utrzymywanych w systemie rolnictwa ekologicznego, 
jeżeli rolnik ubiega się o te płatności na uproszczonych zasadach):
 do 100 DJP – 100%
 powyżej 100 DJP do 150 DJP – 75%
 powyżej 150 DJP – brak płatności</t>
  </si>
  <si>
    <t>płatność 100% do maksymalnie sztuk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</si>
</sst>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75" formatCode="_-* #,##0\ _z_ł_-;\-* #,##0\ _z_ł_-;_-* &quot;-&quot;??\ _z_ł_-;_-@_-"/>
  </numFmts>
  <fonts count="19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b/>
      <sz val="11"/>
      <color indexed="8"/>
      <name val="Calibri"/>
    </font>
    <font>
      <b/>
      <sz val="11"/>
      <color indexed="10"/>
      <name val="Calibri"/>
    </font>
    <font>
      <b/>
      <sz val="10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9" tint="0.79998168889431442"/>
      <name val="Calibri"/>
      <family val="2"/>
      <charset val="238"/>
      <scheme val="minor"/>
    </font>
    <font>
      <b/>
      <shadow/>
      <sz val="12"/>
      <color rgb="FF000000"/>
      <name val="Calibri"/>
      <family val="2"/>
      <charset val="238"/>
    </font>
    <font>
      <b/>
      <sz val="20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8" fillId="0" borderId="0" xfId="1" applyFont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43" fontId="8" fillId="2" borderId="1" xfId="1" applyFont="1" applyFill="1" applyBorder="1" applyAlignment="1">
      <alignment horizontal="center" vertical="center"/>
    </xf>
    <xf numFmtId="43" fontId="0" fillId="2" borderId="1" xfId="0" applyNumberForma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/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43" fontId="9" fillId="3" borderId="1" xfId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/>
    <xf numFmtId="0" fontId="0" fillId="4" borderId="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/>
    <xf numFmtId="0" fontId="0" fillId="4" borderId="8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4" fontId="10" fillId="4" borderId="4" xfId="0" applyNumberFormat="1" applyFont="1" applyFill="1" applyBorder="1" applyAlignment="1">
      <alignment horizontal="center" vertical="center"/>
    </xf>
    <xf numFmtId="0" fontId="0" fillId="4" borderId="9" xfId="0" applyFill="1" applyBorder="1"/>
    <xf numFmtId="0" fontId="0" fillId="4" borderId="10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43" fontId="9" fillId="0" borderId="0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 readingOrder="1"/>
    </xf>
    <xf numFmtId="0" fontId="11" fillId="2" borderId="1" xfId="0" applyFont="1" applyFill="1" applyBorder="1" applyAlignment="1">
      <alignment horizontal="center" vertical="center" wrapText="1" readingOrder="1"/>
    </xf>
    <xf numFmtId="0" fontId="13" fillId="2" borderId="1" xfId="0" applyFont="1" applyFill="1" applyBorder="1" applyAlignment="1">
      <alignment horizontal="center" vertical="center" wrapText="1" readingOrder="1"/>
    </xf>
    <xf numFmtId="43" fontId="8" fillId="2" borderId="1" xfId="1" applyFont="1" applyFill="1" applyBorder="1" applyAlignment="1">
      <alignment horizontal="center" vertical="center"/>
    </xf>
    <xf numFmtId="43" fontId="0" fillId="6" borderId="1" xfId="0" applyNumberForma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 readingOrder="1"/>
    </xf>
    <xf numFmtId="2" fontId="0" fillId="2" borderId="1" xfId="0" applyNumberForma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 readingOrder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43" fontId="8" fillId="0" borderId="0" xfId="1" applyFont="1" applyFill="1" applyBorder="1" applyAlignment="1">
      <alignment horizontal="center" vertical="center"/>
    </xf>
    <xf numFmtId="0" fontId="0" fillId="0" borderId="0" xfId="0" applyFill="1"/>
    <xf numFmtId="0" fontId="0" fillId="2" borderId="1" xfId="0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 readingOrder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2" fontId="12" fillId="2" borderId="1" xfId="0" applyNumberFormat="1" applyFont="1" applyFill="1" applyBorder="1" applyAlignment="1">
      <alignment horizontal="center" vertical="center" wrapText="1" readingOrder="1"/>
    </xf>
    <xf numFmtId="0" fontId="0" fillId="2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 readingOrder="1"/>
    </xf>
    <xf numFmtId="0" fontId="0" fillId="2" borderId="1" xfId="0" applyFill="1" applyBorder="1"/>
    <xf numFmtId="175" fontId="8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/>
    </xf>
    <xf numFmtId="43" fontId="10" fillId="2" borderId="0" xfId="0" applyNumberFormat="1" applyFont="1" applyFill="1" applyAlignment="1">
      <alignment horizontal="center"/>
    </xf>
    <xf numFmtId="0" fontId="17" fillId="2" borderId="1" xfId="0" applyFont="1" applyFill="1" applyBorder="1" applyAlignment="1">
      <alignment horizontal="center" vertical="center" wrapText="1" readingOrder="1"/>
    </xf>
    <xf numFmtId="4" fontId="10" fillId="4" borderId="13" xfId="0" applyNumberFormat="1" applyFont="1" applyFill="1" applyBorder="1" applyAlignment="1">
      <alignment horizontal="center" vertical="center"/>
    </xf>
    <xf numFmtId="4" fontId="10" fillId="4" borderId="14" xfId="0" applyNumberFormat="1" applyFont="1" applyFill="1" applyBorder="1" applyAlignment="1">
      <alignment horizontal="center" vertical="center"/>
    </xf>
    <xf numFmtId="4" fontId="10" fillId="4" borderId="15" xfId="0" applyNumberFormat="1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/>
    </xf>
    <xf numFmtId="0" fontId="9" fillId="7" borderId="17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/>
    </xf>
    <xf numFmtId="4" fontId="10" fillId="7" borderId="19" xfId="0" applyNumberFormat="1" applyFont="1" applyFill="1" applyBorder="1" applyAlignment="1">
      <alignment horizontal="center"/>
    </xf>
    <xf numFmtId="4" fontId="10" fillId="7" borderId="20" xfId="0" applyNumberFormat="1" applyFont="1" applyFill="1" applyBorder="1" applyAlignment="1">
      <alignment horizontal="center"/>
    </xf>
    <xf numFmtId="4" fontId="10" fillId="4" borderId="12" xfId="0" applyNumberFormat="1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16" fontId="1" fillId="4" borderId="11" xfId="0" quotePrefix="1" applyNumberFormat="1" applyFont="1" applyFill="1" applyBorder="1" applyAlignment="1">
      <alignment horizontal="center" vertical="center" wrapText="1"/>
    </xf>
    <xf numFmtId="16" fontId="1" fillId="4" borderId="2" xfId="0" quotePrefix="1" applyNumberFormat="1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P109"/>
  <sheetViews>
    <sheetView tabSelected="1" zoomScale="146" zoomScaleNormal="146" workbookViewId="0">
      <selection activeCell="C6" sqref="C6"/>
    </sheetView>
  </sheetViews>
  <sheetFormatPr defaultRowHeight="15" x14ac:dyDescent="0.25"/>
  <cols>
    <col min="2" max="2" width="37.28515625" style="1" customWidth="1"/>
    <col min="3" max="4" width="8.85546875" style="1" customWidth="1"/>
    <col min="5" max="5" width="9.42578125" style="1" customWidth="1"/>
    <col min="6" max="6" width="11.85546875" style="1" customWidth="1"/>
    <col min="7" max="7" width="15.42578125" style="1" bestFit="1" customWidth="1"/>
    <col min="8" max="8" width="12.28515625" customWidth="1"/>
    <col min="9" max="9" width="12" customWidth="1"/>
  </cols>
  <sheetData>
    <row r="3" spans="2:7" ht="18.75" x14ac:dyDescent="0.25">
      <c r="B3" s="54" t="s">
        <v>70</v>
      </c>
      <c r="C3" s="54"/>
      <c r="D3" s="54"/>
      <c r="E3" s="54"/>
      <c r="F3" s="54"/>
      <c r="G3" s="54"/>
    </row>
    <row r="5" spans="2:7" x14ac:dyDescent="0.25">
      <c r="B5" s="6" t="s">
        <v>23</v>
      </c>
      <c r="C5" s="5">
        <v>4.75</v>
      </c>
    </row>
    <row r="6" spans="2:7" x14ac:dyDescent="0.25">
      <c r="B6" s="6" t="s">
        <v>0</v>
      </c>
      <c r="C6" s="5"/>
      <c r="E6" s="1" t="s">
        <v>56</v>
      </c>
      <c r="G6" s="36">
        <f>F107</f>
        <v>0</v>
      </c>
    </row>
    <row r="7" spans="2:7" x14ac:dyDescent="0.25">
      <c r="B7" s="6" t="s">
        <v>1</v>
      </c>
      <c r="C7" s="5"/>
    </row>
    <row r="8" spans="2:7" x14ac:dyDescent="0.25">
      <c r="B8" s="6" t="s">
        <v>58</v>
      </c>
      <c r="C8" s="6">
        <f>SUM(C6:C7)</f>
        <v>0</v>
      </c>
    </row>
    <row r="10" spans="2:7" ht="45" x14ac:dyDescent="0.25">
      <c r="B10" s="11" t="s">
        <v>9</v>
      </c>
      <c r="C10" s="12" t="s">
        <v>4</v>
      </c>
      <c r="D10" s="12" t="s">
        <v>14</v>
      </c>
      <c r="E10" s="12" t="s">
        <v>11</v>
      </c>
      <c r="F10" s="12" t="s">
        <v>59</v>
      </c>
      <c r="G10" s="13" t="s">
        <v>24</v>
      </c>
    </row>
    <row r="11" spans="2:7" x14ac:dyDescent="0.25">
      <c r="B11" s="49" t="s">
        <v>10</v>
      </c>
      <c r="C11" s="5"/>
      <c r="D11" s="6">
        <v>115.83</v>
      </c>
      <c r="E11" s="6">
        <f>C5</f>
        <v>4.75</v>
      </c>
      <c r="F11" s="38">
        <f>D11*E11</f>
        <v>550.1925</v>
      </c>
      <c r="G11" s="7">
        <f>F11*C11</f>
        <v>0</v>
      </c>
    </row>
    <row r="12" spans="2:7" x14ac:dyDescent="0.25">
      <c r="B12" s="49" t="s">
        <v>13</v>
      </c>
      <c r="C12" s="5"/>
      <c r="D12" s="6">
        <v>39.1</v>
      </c>
      <c r="E12" s="6">
        <f>C5</f>
        <v>4.75</v>
      </c>
      <c r="F12" s="38">
        <f>D12*E12</f>
        <v>185.72499999999999</v>
      </c>
      <c r="G12" s="7">
        <f>F12*C12</f>
        <v>0</v>
      </c>
    </row>
    <row r="13" spans="2:7" x14ac:dyDescent="0.25">
      <c r="B13" s="2"/>
      <c r="C13" s="2"/>
      <c r="D13" s="2"/>
      <c r="E13" s="2"/>
      <c r="F13" s="2"/>
      <c r="G13" s="3"/>
    </row>
    <row r="14" spans="2:7" ht="45" x14ac:dyDescent="0.25">
      <c r="B14" s="11" t="s">
        <v>60</v>
      </c>
      <c r="C14" s="12" t="s">
        <v>4</v>
      </c>
      <c r="D14" s="12" t="s">
        <v>14</v>
      </c>
      <c r="E14" s="12" t="s">
        <v>11</v>
      </c>
      <c r="F14" s="12" t="s">
        <v>59</v>
      </c>
      <c r="G14" s="13" t="s">
        <v>12</v>
      </c>
    </row>
    <row r="15" spans="2:7" x14ac:dyDescent="0.25">
      <c r="B15" s="6"/>
      <c r="C15" s="5"/>
      <c r="D15" s="6">
        <v>60.57</v>
      </c>
      <c r="E15" s="6">
        <f>C5</f>
        <v>4.75</v>
      </c>
      <c r="F15" s="38">
        <f>D15*E15</f>
        <v>287.70749999999998</v>
      </c>
      <c r="G15" s="7">
        <f>F15*C15</f>
        <v>0</v>
      </c>
    </row>
    <row r="16" spans="2:7" x14ac:dyDescent="0.25">
      <c r="B16" s="40"/>
      <c r="C16" s="41"/>
      <c r="D16" s="40"/>
      <c r="E16" s="40"/>
      <c r="F16" s="40"/>
      <c r="G16" s="42"/>
    </row>
    <row r="17" spans="2:7" ht="45" x14ac:dyDescent="0.25">
      <c r="B17" s="11" t="s">
        <v>83</v>
      </c>
      <c r="C17" s="12" t="s">
        <v>72</v>
      </c>
      <c r="D17" s="12" t="s">
        <v>14</v>
      </c>
      <c r="E17" s="12" t="s">
        <v>11</v>
      </c>
      <c r="F17" s="12" t="s">
        <v>59</v>
      </c>
      <c r="G17" s="13" t="s">
        <v>12</v>
      </c>
    </row>
    <row r="18" spans="2:7" x14ac:dyDescent="0.25">
      <c r="B18" s="49" t="s">
        <v>71</v>
      </c>
      <c r="C18" s="5"/>
      <c r="D18" s="6">
        <v>94.94</v>
      </c>
      <c r="E18" s="6">
        <f>C5</f>
        <v>4.75</v>
      </c>
      <c r="F18" s="38">
        <f>D18*E18</f>
        <v>450.96499999999997</v>
      </c>
      <c r="G18" s="35">
        <f>F18*C18</f>
        <v>0</v>
      </c>
    </row>
    <row r="19" spans="2:7" x14ac:dyDescent="0.25">
      <c r="B19" s="49" t="s">
        <v>73</v>
      </c>
      <c r="C19" s="5"/>
      <c r="D19" s="6">
        <v>74.209999999999994</v>
      </c>
      <c r="E19" s="6">
        <f>E18</f>
        <v>4.75</v>
      </c>
      <c r="F19" s="38">
        <f>D19*E19</f>
        <v>352.49749999999995</v>
      </c>
      <c r="G19" s="35">
        <f>F19*C19</f>
        <v>0</v>
      </c>
    </row>
    <row r="20" spans="2:7" x14ac:dyDescent="0.25">
      <c r="B20" s="49" t="s">
        <v>17</v>
      </c>
      <c r="C20" s="5"/>
      <c r="D20" s="6">
        <v>25.35</v>
      </c>
      <c r="E20" s="6">
        <f>E19</f>
        <v>4.75</v>
      </c>
      <c r="F20" s="38">
        <f>D20*E20</f>
        <v>120.41250000000001</v>
      </c>
      <c r="G20" s="35">
        <f>F20*C20</f>
        <v>0</v>
      </c>
    </row>
    <row r="21" spans="2:7" x14ac:dyDescent="0.25">
      <c r="B21" s="49" t="s">
        <v>21</v>
      </c>
      <c r="C21" s="5"/>
      <c r="D21" s="6">
        <v>11.08</v>
      </c>
      <c r="E21" s="6">
        <f>E20</f>
        <v>4.75</v>
      </c>
      <c r="F21" s="38">
        <f>D21*E21</f>
        <v>52.63</v>
      </c>
      <c r="G21" s="35">
        <f>F21*C21</f>
        <v>0</v>
      </c>
    </row>
    <row r="22" spans="2:7" x14ac:dyDescent="0.25">
      <c r="B22" s="6" t="s">
        <v>8</v>
      </c>
      <c r="C22" s="45"/>
      <c r="D22" s="6"/>
      <c r="E22" s="6"/>
      <c r="F22" s="6"/>
      <c r="G22" s="35">
        <f>SUM(G18:G21)</f>
        <v>0</v>
      </c>
    </row>
    <row r="23" spans="2:7" x14ac:dyDescent="0.25">
      <c r="B23" s="40"/>
      <c r="C23" s="41"/>
      <c r="D23" s="40"/>
      <c r="E23" s="40"/>
      <c r="F23" s="40"/>
      <c r="G23" s="42"/>
    </row>
    <row r="24" spans="2:7" ht="45" x14ac:dyDescent="0.25">
      <c r="B24" s="11" t="s">
        <v>84</v>
      </c>
      <c r="C24" s="12" t="s">
        <v>4</v>
      </c>
      <c r="D24" s="12" t="s">
        <v>14</v>
      </c>
      <c r="E24" s="12" t="s">
        <v>11</v>
      </c>
      <c r="F24" s="12" t="s">
        <v>59</v>
      </c>
      <c r="G24" s="13" t="s">
        <v>12</v>
      </c>
    </row>
    <row r="25" spans="2:7" x14ac:dyDescent="0.25">
      <c r="B25" s="49" t="s">
        <v>74</v>
      </c>
      <c r="C25" s="5"/>
      <c r="D25" s="6">
        <v>300.75</v>
      </c>
      <c r="E25" s="6">
        <f>C5</f>
        <v>4.75</v>
      </c>
      <c r="F25" s="38">
        <f>D25*E25</f>
        <v>1428.5625</v>
      </c>
      <c r="G25" s="35">
        <f>F25*C25</f>
        <v>0</v>
      </c>
    </row>
    <row r="26" spans="2:7" x14ac:dyDescent="0.25">
      <c r="B26" s="49" t="s">
        <v>75</v>
      </c>
      <c r="C26" s="5"/>
      <c r="D26" s="6">
        <v>429</v>
      </c>
      <c r="E26" s="6">
        <f>E25</f>
        <v>4.75</v>
      </c>
      <c r="F26" s="38">
        <f t="shared" ref="F26:F33" si="0">D26*E26</f>
        <v>2037.75</v>
      </c>
      <c r="G26" s="35">
        <f t="shared" ref="G26:G33" si="1">F26*C26</f>
        <v>0</v>
      </c>
    </row>
    <row r="27" spans="2:7" x14ac:dyDescent="0.25">
      <c r="B27" s="49" t="s">
        <v>76</v>
      </c>
      <c r="C27" s="5"/>
      <c r="D27" s="6">
        <v>100.06</v>
      </c>
      <c r="E27" s="6">
        <f t="shared" ref="E27:E33" si="2">E26</f>
        <v>4.75</v>
      </c>
      <c r="F27" s="38">
        <f t="shared" si="0"/>
        <v>475.28500000000003</v>
      </c>
      <c r="G27" s="35">
        <f t="shared" si="1"/>
        <v>0</v>
      </c>
    </row>
    <row r="28" spans="2:7" x14ac:dyDescent="0.25">
      <c r="B28" s="49" t="s">
        <v>77</v>
      </c>
      <c r="C28" s="5"/>
      <c r="D28" s="6">
        <v>29.03</v>
      </c>
      <c r="E28" s="6">
        <f t="shared" si="2"/>
        <v>4.75</v>
      </c>
      <c r="F28" s="38">
        <f t="shared" si="0"/>
        <v>137.89250000000001</v>
      </c>
      <c r="G28" s="35">
        <f t="shared" si="1"/>
        <v>0</v>
      </c>
    </row>
    <row r="29" spans="2:7" x14ac:dyDescent="0.25">
      <c r="B29" s="49" t="s">
        <v>78</v>
      </c>
      <c r="C29" s="5"/>
      <c r="D29" s="6">
        <v>550</v>
      </c>
      <c r="E29" s="6">
        <f t="shared" si="2"/>
        <v>4.75</v>
      </c>
      <c r="F29" s="38">
        <f t="shared" si="0"/>
        <v>2612.5</v>
      </c>
      <c r="G29" s="35">
        <f t="shared" si="1"/>
        <v>0</v>
      </c>
    </row>
    <row r="30" spans="2:7" x14ac:dyDescent="0.25">
      <c r="B30" s="49" t="s">
        <v>79</v>
      </c>
      <c r="C30" s="5"/>
      <c r="D30" s="6">
        <v>267.36</v>
      </c>
      <c r="E30" s="6">
        <f t="shared" si="2"/>
        <v>4.75</v>
      </c>
      <c r="F30" s="38">
        <f t="shared" si="0"/>
        <v>1269.96</v>
      </c>
      <c r="G30" s="35">
        <f t="shared" si="1"/>
        <v>0</v>
      </c>
    </row>
    <row r="31" spans="2:7" x14ac:dyDescent="0.25">
      <c r="B31" s="49" t="s">
        <v>80</v>
      </c>
      <c r="C31" s="5"/>
      <c r="D31" s="6">
        <v>245.41</v>
      </c>
      <c r="E31" s="6">
        <f t="shared" si="2"/>
        <v>4.75</v>
      </c>
      <c r="F31" s="38">
        <f t="shared" si="0"/>
        <v>1165.6975</v>
      </c>
      <c r="G31" s="35">
        <f t="shared" si="1"/>
        <v>0</v>
      </c>
    </row>
    <row r="32" spans="2:7" x14ac:dyDescent="0.25">
      <c r="B32" s="49" t="s">
        <v>81</v>
      </c>
      <c r="C32" s="5"/>
      <c r="D32" s="6">
        <v>101.88</v>
      </c>
      <c r="E32" s="6">
        <f t="shared" si="2"/>
        <v>4.75</v>
      </c>
      <c r="F32" s="38">
        <f t="shared" si="0"/>
        <v>483.92999999999995</v>
      </c>
      <c r="G32" s="35">
        <f t="shared" si="1"/>
        <v>0</v>
      </c>
    </row>
    <row r="33" spans="2:8" x14ac:dyDescent="0.25">
      <c r="B33" s="49" t="s">
        <v>82</v>
      </c>
      <c r="C33" s="5"/>
      <c r="D33" s="6">
        <v>198.36</v>
      </c>
      <c r="E33" s="6">
        <f t="shared" si="2"/>
        <v>4.75</v>
      </c>
      <c r="F33" s="38">
        <f t="shared" si="0"/>
        <v>942.21</v>
      </c>
      <c r="G33" s="35">
        <f t="shared" si="1"/>
        <v>0</v>
      </c>
    </row>
    <row r="34" spans="2:8" x14ac:dyDescent="0.25">
      <c r="B34" s="6" t="s">
        <v>8</v>
      </c>
      <c r="C34" s="44"/>
      <c r="D34" s="6"/>
      <c r="E34" s="6"/>
      <c r="F34" s="6"/>
      <c r="G34" s="35">
        <f>SUM(G25:G33)</f>
        <v>0</v>
      </c>
    </row>
    <row r="35" spans="2:8" x14ac:dyDescent="0.25">
      <c r="B35" s="2"/>
      <c r="C35" s="2"/>
      <c r="D35" s="2"/>
      <c r="E35" s="2"/>
      <c r="F35" s="2"/>
      <c r="G35" s="3"/>
    </row>
    <row r="36" spans="2:8" ht="45" x14ac:dyDescent="0.25">
      <c r="B36" s="11" t="s">
        <v>61</v>
      </c>
      <c r="C36" s="12" t="s">
        <v>4</v>
      </c>
      <c r="D36" s="12" t="s">
        <v>14</v>
      </c>
      <c r="E36" s="12" t="s">
        <v>11</v>
      </c>
      <c r="F36" s="12" t="s">
        <v>59</v>
      </c>
      <c r="G36" s="13" t="s">
        <v>24</v>
      </c>
      <c r="H36" s="1">
        <v>1</v>
      </c>
    </row>
    <row r="37" spans="2:8" x14ac:dyDescent="0.25">
      <c r="B37" s="6"/>
      <c r="C37" s="5"/>
      <c r="D37" s="6">
        <v>269.20999999999998</v>
      </c>
      <c r="E37" s="6">
        <f>C5</f>
        <v>4.75</v>
      </c>
      <c r="F37" s="38">
        <f>D37*E37</f>
        <v>1278.7474999999999</v>
      </c>
      <c r="G37" s="7">
        <f>F37*C37</f>
        <v>0</v>
      </c>
      <c r="H37" s="1"/>
    </row>
    <row r="38" spans="2:8" x14ac:dyDescent="0.25">
      <c r="B38" s="2"/>
      <c r="C38" s="2"/>
      <c r="D38" s="2"/>
      <c r="E38" s="2"/>
      <c r="F38" s="2"/>
      <c r="G38" s="3"/>
      <c r="H38" s="1"/>
    </row>
    <row r="39" spans="2:8" x14ac:dyDescent="0.25">
      <c r="B39" s="11" t="s">
        <v>2</v>
      </c>
      <c r="C39" s="11" t="s">
        <v>4</v>
      </c>
      <c r="D39" s="11" t="s">
        <v>5</v>
      </c>
      <c r="E39" s="11" t="s">
        <v>6</v>
      </c>
      <c r="F39" s="11" t="s">
        <v>7</v>
      </c>
      <c r="G39" s="13" t="s">
        <v>24</v>
      </c>
      <c r="H39" s="1"/>
    </row>
    <row r="40" spans="2:8" x14ac:dyDescent="0.25">
      <c r="B40" s="6" t="s">
        <v>85</v>
      </c>
      <c r="C40" s="5"/>
      <c r="D40" s="6">
        <v>5</v>
      </c>
      <c r="E40" s="6">
        <f t="shared" ref="E40:E48" si="3">C40*D40</f>
        <v>0</v>
      </c>
      <c r="F40" s="38">
        <v>100</v>
      </c>
      <c r="G40" s="7">
        <f>E40*F40</f>
        <v>0</v>
      </c>
      <c r="H40" s="1">
        <v>2</v>
      </c>
    </row>
    <row r="41" spans="2:8" x14ac:dyDescent="0.25">
      <c r="B41" s="6" t="s">
        <v>86</v>
      </c>
      <c r="C41" s="5"/>
      <c r="D41" s="6">
        <v>5</v>
      </c>
      <c r="E41" s="6">
        <f t="shared" si="3"/>
        <v>0</v>
      </c>
      <c r="F41" s="38">
        <v>100</v>
      </c>
      <c r="G41" s="7">
        <f>E41*F41</f>
        <v>0</v>
      </c>
      <c r="H41" s="1">
        <v>3</v>
      </c>
    </row>
    <row r="42" spans="2:8" x14ac:dyDescent="0.25">
      <c r="B42" s="6" t="s">
        <v>3</v>
      </c>
      <c r="C42" s="5"/>
      <c r="D42" s="6">
        <v>1</v>
      </c>
      <c r="E42" s="6">
        <f t="shared" si="3"/>
        <v>0</v>
      </c>
      <c r="F42" s="38">
        <v>100</v>
      </c>
      <c r="G42" s="7">
        <f>E42*F42</f>
        <v>0</v>
      </c>
      <c r="H42" s="1">
        <v>4</v>
      </c>
    </row>
    <row r="43" spans="2:8" x14ac:dyDescent="0.25">
      <c r="B43" s="6" t="s">
        <v>15</v>
      </c>
      <c r="C43" s="5"/>
      <c r="D43" s="6">
        <v>3</v>
      </c>
      <c r="E43" s="6">
        <f t="shared" si="3"/>
        <v>0</v>
      </c>
      <c r="F43" s="38">
        <v>100</v>
      </c>
      <c r="G43" s="7">
        <f t="shared" ref="G43:G48" si="4">E43*F43</f>
        <v>0</v>
      </c>
      <c r="H43" s="1">
        <v>5</v>
      </c>
    </row>
    <row r="44" spans="2:8" x14ac:dyDescent="0.25">
      <c r="B44" s="6" t="s">
        <v>87</v>
      </c>
      <c r="C44" s="5"/>
      <c r="D44" s="6">
        <v>3</v>
      </c>
      <c r="E44" s="6">
        <f t="shared" si="3"/>
        <v>0</v>
      </c>
      <c r="F44" s="38">
        <v>100</v>
      </c>
      <c r="G44" s="7">
        <f t="shared" si="4"/>
        <v>0</v>
      </c>
      <c r="H44" s="1">
        <v>6</v>
      </c>
    </row>
    <row r="45" spans="2:8" x14ac:dyDescent="0.25">
      <c r="B45" s="6" t="s">
        <v>16</v>
      </c>
      <c r="C45" s="5"/>
      <c r="D45" s="6">
        <v>2</v>
      </c>
      <c r="E45" s="6">
        <f t="shared" si="3"/>
        <v>0</v>
      </c>
      <c r="F45" s="38">
        <v>100</v>
      </c>
      <c r="G45" s="7">
        <f t="shared" si="4"/>
        <v>0</v>
      </c>
      <c r="H45" s="1">
        <v>7</v>
      </c>
    </row>
    <row r="46" spans="2:8" x14ac:dyDescent="0.25">
      <c r="B46" s="6" t="s">
        <v>88</v>
      </c>
      <c r="C46" s="5"/>
      <c r="D46" s="6">
        <v>3</v>
      </c>
      <c r="E46" s="6">
        <f t="shared" si="3"/>
        <v>0</v>
      </c>
      <c r="F46" s="38">
        <v>100</v>
      </c>
      <c r="G46" s="7">
        <f t="shared" si="4"/>
        <v>0</v>
      </c>
      <c r="H46" s="1">
        <v>8</v>
      </c>
    </row>
    <row r="47" spans="2:8" x14ac:dyDescent="0.25">
      <c r="B47" s="6" t="s">
        <v>89</v>
      </c>
      <c r="C47" s="5"/>
      <c r="D47" s="6">
        <v>4</v>
      </c>
      <c r="E47" s="6">
        <f t="shared" si="3"/>
        <v>0</v>
      </c>
      <c r="F47" s="38">
        <v>100</v>
      </c>
      <c r="G47" s="7">
        <f t="shared" si="4"/>
        <v>0</v>
      </c>
      <c r="H47" s="1">
        <v>9</v>
      </c>
    </row>
    <row r="48" spans="2:8" x14ac:dyDescent="0.25">
      <c r="B48" s="6" t="s">
        <v>90</v>
      </c>
      <c r="C48" s="5"/>
      <c r="D48" s="6">
        <v>2</v>
      </c>
      <c r="E48" s="6">
        <f t="shared" si="3"/>
        <v>0</v>
      </c>
      <c r="F48" s="38">
        <v>100</v>
      </c>
      <c r="G48" s="7">
        <f t="shared" si="4"/>
        <v>0</v>
      </c>
      <c r="H48" s="1">
        <v>10</v>
      </c>
    </row>
    <row r="49" spans="2:16" x14ac:dyDescent="0.25">
      <c r="B49" s="6" t="s">
        <v>8</v>
      </c>
      <c r="C49" s="6"/>
      <c r="D49" s="6"/>
      <c r="E49" s="6"/>
      <c r="F49" s="6"/>
      <c r="G49" s="7">
        <f>SUM(G40:G48)</f>
        <v>0</v>
      </c>
      <c r="H49" s="1"/>
    </row>
    <row r="50" spans="2:16" x14ac:dyDescent="0.25">
      <c r="B50" s="2"/>
      <c r="C50" s="2"/>
      <c r="D50" s="2"/>
      <c r="E50" s="2"/>
      <c r="F50" s="2"/>
      <c r="G50" s="3"/>
      <c r="H50" s="1"/>
    </row>
    <row r="51" spans="2:16" ht="45" x14ac:dyDescent="0.25">
      <c r="B51" s="11" t="s">
        <v>64</v>
      </c>
      <c r="C51" s="12" t="s">
        <v>4</v>
      </c>
      <c r="D51" s="12" t="s">
        <v>14</v>
      </c>
      <c r="E51" s="12" t="s">
        <v>11</v>
      </c>
      <c r="F51" s="12" t="s">
        <v>59</v>
      </c>
      <c r="G51" s="13" t="s">
        <v>24</v>
      </c>
      <c r="H51" s="1">
        <v>11</v>
      </c>
    </row>
    <row r="52" spans="2:16" x14ac:dyDescent="0.25">
      <c r="B52" s="6"/>
      <c r="C52" s="5"/>
      <c r="D52" s="6">
        <v>306.74</v>
      </c>
      <c r="E52" s="6">
        <f>C5</f>
        <v>4.75</v>
      </c>
      <c r="F52" s="38">
        <f>D52*E52</f>
        <v>1457.0150000000001</v>
      </c>
      <c r="G52" s="7">
        <f>F52*C52</f>
        <v>0</v>
      </c>
      <c r="H52" s="1"/>
    </row>
    <row r="53" spans="2:16" x14ac:dyDescent="0.25">
      <c r="B53" s="2"/>
      <c r="C53" s="2"/>
      <c r="D53" s="2"/>
      <c r="E53" s="2"/>
      <c r="F53" s="2"/>
      <c r="G53" s="3"/>
      <c r="H53" s="1"/>
    </row>
    <row r="54" spans="2:16" ht="45" x14ac:dyDescent="0.25">
      <c r="B54" s="11" t="s">
        <v>63</v>
      </c>
      <c r="C54" s="12" t="s">
        <v>4</v>
      </c>
      <c r="D54" s="12" t="s">
        <v>14</v>
      </c>
      <c r="E54" s="12" t="s">
        <v>11</v>
      </c>
      <c r="F54" s="12" t="s">
        <v>59</v>
      </c>
      <c r="G54" s="13" t="s">
        <v>24</v>
      </c>
      <c r="H54" s="1">
        <v>12</v>
      </c>
    </row>
    <row r="55" spans="2:16" x14ac:dyDescent="0.25">
      <c r="B55" s="6"/>
      <c r="C55" s="5"/>
      <c r="D55" s="6">
        <v>89.89</v>
      </c>
      <c r="E55" s="6">
        <f>C5</f>
        <v>4.75</v>
      </c>
      <c r="F55" s="38">
        <f>D55*E55</f>
        <v>426.97750000000002</v>
      </c>
      <c r="G55" s="7">
        <f>C55*F55</f>
        <v>0</v>
      </c>
      <c r="H55" s="1"/>
    </row>
    <row r="56" spans="2:16" x14ac:dyDescent="0.25">
      <c r="G56" s="4"/>
      <c r="H56" s="1"/>
    </row>
    <row r="57" spans="2:16" ht="45" x14ac:dyDescent="0.25">
      <c r="B57" s="11" t="s">
        <v>91</v>
      </c>
      <c r="C57" s="12" t="s">
        <v>4</v>
      </c>
      <c r="D57" s="12" t="s">
        <v>14</v>
      </c>
      <c r="E57" s="12" t="s">
        <v>11</v>
      </c>
      <c r="F57" s="12" t="s">
        <v>59</v>
      </c>
      <c r="G57" s="13" t="s">
        <v>24</v>
      </c>
      <c r="H57" s="1">
        <v>13</v>
      </c>
    </row>
    <row r="58" spans="2:16" x14ac:dyDescent="0.25">
      <c r="B58" s="6"/>
      <c r="C58" s="5"/>
      <c r="D58" s="6">
        <v>63.15</v>
      </c>
      <c r="E58" s="6">
        <f>C5</f>
        <v>4.75</v>
      </c>
      <c r="F58" s="38">
        <f>D58*E58</f>
        <v>299.96249999999998</v>
      </c>
      <c r="G58" s="7">
        <f>C58*F58</f>
        <v>0</v>
      </c>
      <c r="H58" s="1"/>
    </row>
    <row r="59" spans="2:16" x14ac:dyDescent="0.25">
      <c r="B59" s="2"/>
      <c r="C59" s="2"/>
      <c r="D59" s="2"/>
      <c r="E59" s="2"/>
      <c r="F59" s="2"/>
      <c r="G59" s="3"/>
      <c r="H59" s="1"/>
    </row>
    <row r="60" spans="2:16" ht="78.599999999999994" customHeight="1" x14ac:dyDescent="0.25">
      <c r="B60" s="12" t="s">
        <v>62</v>
      </c>
      <c r="C60" s="28" t="s">
        <v>51</v>
      </c>
      <c r="D60" s="39" t="s">
        <v>69</v>
      </c>
      <c r="E60" s="28" t="s">
        <v>52</v>
      </c>
      <c r="F60" s="28" t="s">
        <v>53</v>
      </c>
      <c r="G60" s="28" t="s">
        <v>24</v>
      </c>
      <c r="H60" s="39" t="s">
        <v>93</v>
      </c>
      <c r="J60" s="50"/>
      <c r="K60" s="53" t="s">
        <v>92</v>
      </c>
      <c r="L60" s="53"/>
      <c r="M60" s="53"/>
      <c r="N60" s="53"/>
      <c r="O60" s="53"/>
      <c r="P60" s="53"/>
    </row>
    <row r="61" spans="2:16" ht="15.75" x14ac:dyDescent="0.25">
      <c r="B61" s="56" t="s">
        <v>45</v>
      </c>
      <c r="C61" s="56"/>
      <c r="D61" s="56"/>
      <c r="E61" s="56"/>
      <c r="F61" s="56"/>
      <c r="G61" s="56"/>
      <c r="H61" s="51">
        <v>200</v>
      </c>
      <c r="K61" s="53"/>
      <c r="L61" s="53"/>
      <c r="M61" s="53"/>
      <c r="N61" s="53"/>
      <c r="O61" s="53"/>
      <c r="P61" s="53"/>
    </row>
    <row r="62" spans="2:16" ht="30" x14ac:dyDescent="0.25">
      <c r="B62" s="32" t="s">
        <v>46</v>
      </c>
      <c r="C62" s="46"/>
      <c r="D62" s="37">
        <v>3.9</v>
      </c>
      <c r="E62" s="37">
        <f>C62*D62</f>
        <v>0</v>
      </c>
      <c r="F62" s="48">
        <v>100</v>
      </c>
      <c r="G62" s="35">
        <f>E62*F62</f>
        <v>0</v>
      </c>
      <c r="K62" s="53"/>
      <c r="L62" s="53"/>
      <c r="M62" s="53"/>
      <c r="N62" s="53"/>
      <c r="O62" s="53"/>
      <c r="P62" s="53"/>
    </row>
    <row r="63" spans="2:16" x14ac:dyDescent="0.25">
      <c r="B63" s="32" t="s">
        <v>47</v>
      </c>
      <c r="C63" s="46"/>
      <c r="D63" s="37">
        <v>2.7</v>
      </c>
      <c r="E63" s="37">
        <f>C63*D63</f>
        <v>0</v>
      </c>
      <c r="F63" s="48">
        <v>100</v>
      </c>
      <c r="G63" s="35">
        <f>E63*F63</f>
        <v>0</v>
      </c>
      <c r="K63" s="53"/>
      <c r="L63" s="53"/>
      <c r="M63" s="53"/>
      <c r="N63" s="53"/>
      <c r="O63" s="53"/>
      <c r="P63" s="53"/>
    </row>
    <row r="64" spans="2:16" x14ac:dyDescent="0.25">
      <c r="B64" s="32" t="s">
        <v>35</v>
      </c>
      <c r="C64" s="46"/>
      <c r="D64" s="37">
        <v>1.6</v>
      </c>
      <c r="E64" s="37">
        <f>C64*D64</f>
        <v>0</v>
      </c>
      <c r="F64" s="48">
        <v>100</v>
      </c>
      <c r="G64" s="35">
        <f>E64*F64</f>
        <v>0</v>
      </c>
      <c r="K64" s="53"/>
      <c r="L64" s="53"/>
      <c r="M64" s="53"/>
      <c r="N64" s="53"/>
      <c r="O64" s="53"/>
      <c r="P64" s="53"/>
    </row>
    <row r="65" spans="2:16" ht="31.9" customHeight="1" x14ac:dyDescent="0.25">
      <c r="B65" s="32" t="s">
        <v>48</v>
      </c>
      <c r="C65" s="46"/>
      <c r="D65" s="37">
        <v>9.3000000000000007</v>
      </c>
      <c r="E65" s="37">
        <f>C65*D65</f>
        <v>0</v>
      </c>
      <c r="F65" s="48">
        <v>100</v>
      </c>
      <c r="G65" s="35">
        <f>E65*F65</f>
        <v>0</v>
      </c>
      <c r="K65" s="53"/>
      <c r="L65" s="53"/>
      <c r="M65" s="53"/>
      <c r="N65" s="53"/>
      <c r="O65" s="53"/>
      <c r="P65" s="53"/>
    </row>
    <row r="66" spans="2:16" x14ac:dyDescent="0.25">
      <c r="B66" s="37" t="s">
        <v>57</v>
      </c>
      <c r="C66" s="33"/>
      <c r="D66" s="33"/>
      <c r="E66" s="33"/>
      <c r="F66" s="32"/>
      <c r="G66" s="35">
        <f>SUM(G62:G65)</f>
        <v>0</v>
      </c>
      <c r="K66" s="53"/>
      <c r="L66" s="53"/>
      <c r="M66" s="53"/>
      <c r="N66" s="53"/>
      <c r="O66" s="53"/>
      <c r="P66" s="53"/>
    </row>
    <row r="67" spans="2:16" ht="15.75" x14ac:dyDescent="0.25">
      <c r="B67" s="56" t="s">
        <v>49</v>
      </c>
      <c r="C67" s="56"/>
      <c r="D67" s="56"/>
      <c r="E67" s="56"/>
      <c r="F67" s="56"/>
      <c r="G67" s="56"/>
      <c r="H67" s="51">
        <v>333</v>
      </c>
      <c r="K67" s="53"/>
      <c r="L67" s="53"/>
      <c r="M67" s="53"/>
      <c r="N67" s="53"/>
      <c r="O67" s="53"/>
      <c r="P67" s="53"/>
    </row>
    <row r="68" spans="2:16" ht="30" x14ac:dyDescent="0.25">
      <c r="B68" s="32" t="s">
        <v>46</v>
      </c>
      <c r="C68" s="46"/>
      <c r="D68" s="37">
        <v>0.4</v>
      </c>
      <c r="E68" s="37">
        <f>C68*D68</f>
        <v>0</v>
      </c>
      <c r="F68" s="48">
        <v>100</v>
      </c>
      <c r="G68" s="35">
        <f>E68*F68</f>
        <v>0</v>
      </c>
      <c r="K68" s="53"/>
      <c r="L68" s="53"/>
      <c r="M68" s="53"/>
      <c r="N68" s="53"/>
      <c r="O68" s="53"/>
      <c r="P68" s="53"/>
    </row>
    <row r="69" spans="2:16" x14ac:dyDescent="0.25">
      <c r="B69" s="32" t="s">
        <v>35</v>
      </c>
      <c r="C69" s="46"/>
      <c r="D69" s="37">
        <v>0.6</v>
      </c>
      <c r="E69" s="37">
        <f>C69*D69</f>
        <v>0</v>
      </c>
      <c r="F69" s="48">
        <v>100</v>
      </c>
      <c r="G69" s="35">
        <f>E69*F69</f>
        <v>0</v>
      </c>
      <c r="K69" s="53"/>
      <c r="L69" s="53"/>
      <c r="M69" s="53"/>
      <c r="N69" s="53"/>
      <c r="O69" s="53"/>
      <c r="P69" s="53"/>
    </row>
    <row r="70" spans="2:16" x14ac:dyDescent="0.25">
      <c r="B70" s="32" t="s">
        <v>38</v>
      </c>
      <c r="C70" s="46"/>
      <c r="D70" s="37">
        <v>0.3</v>
      </c>
      <c r="E70" s="37">
        <f>C70*D70</f>
        <v>0</v>
      </c>
      <c r="F70" s="48">
        <v>100</v>
      </c>
      <c r="G70" s="35">
        <f>E70*F70</f>
        <v>0</v>
      </c>
      <c r="K70" s="53"/>
      <c r="L70" s="53"/>
      <c r="M70" s="53"/>
      <c r="N70" s="53"/>
      <c r="O70" s="53"/>
      <c r="P70" s="53"/>
    </row>
    <row r="71" spans="2:16" ht="30" x14ac:dyDescent="0.25">
      <c r="B71" s="32" t="s">
        <v>48</v>
      </c>
      <c r="C71" s="46"/>
      <c r="D71" s="37">
        <v>0.6</v>
      </c>
      <c r="E71" s="37">
        <f>C71*D71</f>
        <v>0</v>
      </c>
      <c r="F71" s="48">
        <v>100</v>
      </c>
      <c r="G71" s="35">
        <f>E71*F71</f>
        <v>0</v>
      </c>
      <c r="K71" s="53"/>
      <c r="L71" s="53"/>
      <c r="M71" s="53"/>
      <c r="N71" s="53"/>
      <c r="O71" s="53"/>
      <c r="P71" s="53"/>
    </row>
    <row r="72" spans="2:16" x14ac:dyDescent="0.25">
      <c r="B72" s="37" t="s">
        <v>57</v>
      </c>
      <c r="C72" s="33"/>
      <c r="D72" s="33"/>
      <c r="E72" s="33"/>
      <c r="F72" s="32"/>
      <c r="G72" s="35">
        <f>SUM(G68:G71)</f>
        <v>0</v>
      </c>
      <c r="K72" s="53"/>
      <c r="L72" s="53"/>
      <c r="M72" s="53"/>
      <c r="N72" s="53"/>
      <c r="O72" s="53"/>
      <c r="P72" s="53"/>
    </row>
    <row r="73" spans="2:16" ht="15.75" x14ac:dyDescent="0.25">
      <c r="B73" s="56" t="s">
        <v>50</v>
      </c>
      <c r="C73" s="56"/>
      <c r="D73" s="56"/>
      <c r="E73" s="56"/>
      <c r="F73" s="56"/>
      <c r="G73" s="56"/>
      <c r="H73" s="51">
        <v>100</v>
      </c>
      <c r="K73" s="53"/>
      <c r="L73" s="53"/>
      <c r="M73" s="53"/>
      <c r="N73" s="53"/>
      <c r="O73" s="53"/>
      <c r="P73" s="53"/>
    </row>
    <row r="74" spans="2:16" ht="30" x14ac:dyDescent="0.25">
      <c r="B74" s="32" t="s">
        <v>46</v>
      </c>
      <c r="C74" s="46"/>
      <c r="D74" s="37">
        <v>6.9</v>
      </c>
      <c r="E74" s="37">
        <f t="shared" ref="E74:E79" si="5">C74*D74</f>
        <v>0</v>
      </c>
      <c r="F74" s="48">
        <v>100</v>
      </c>
      <c r="G74" s="35">
        <f t="shared" ref="G74:G79" si="6">E74*F74</f>
        <v>0</v>
      </c>
      <c r="K74" s="53"/>
      <c r="L74" s="53"/>
      <c r="M74" s="53"/>
      <c r="N74" s="53"/>
      <c r="O74" s="53"/>
      <c r="P74" s="53"/>
    </row>
    <row r="75" spans="2:16" x14ac:dyDescent="0.25">
      <c r="B75" s="32" t="s">
        <v>40</v>
      </c>
      <c r="C75" s="46"/>
      <c r="D75" s="37">
        <v>2</v>
      </c>
      <c r="E75" s="37">
        <f t="shared" si="5"/>
        <v>0</v>
      </c>
      <c r="F75" s="48">
        <v>100</v>
      </c>
      <c r="G75" s="35">
        <f t="shared" si="6"/>
        <v>0</v>
      </c>
      <c r="K75" s="53"/>
      <c r="L75" s="53"/>
      <c r="M75" s="53"/>
      <c r="N75" s="53"/>
      <c r="O75" s="53"/>
      <c r="P75" s="53"/>
    </row>
    <row r="76" spans="2:16" x14ac:dyDescent="0.25">
      <c r="B76" s="32" t="s">
        <v>34</v>
      </c>
      <c r="C76" s="46"/>
      <c r="D76" s="37">
        <v>1.7</v>
      </c>
      <c r="E76" s="37">
        <f t="shared" si="5"/>
        <v>0</v>
      </c>
      <c r="F76" s="48">
        <v>100</v>
      </c>
      <c r="G76" s="35">
        <f t="shared" si="6"/>
        <v>0</v>
      </c>
      <c r="K76" s="53"/>
      <c r="L76" s="53"/>
      <c r="M76" s="53"/>
      <c r="N76" s="53"/>
      <c r="O76" s="53"/>
      <c r="P76" s="53"/>
    </row>
    <row r="77" spans="2:16" x14ac:dyDescent="0.25">
      <c r="B77" s="32" t="s">
        <v>35</v>
      </c>
      <c r="C77" s="46"/>
      <c r="D77" s="37">
        <v>1</v>
      </c>
      <c r="E77" s="37">
        <f t="shared" si="5"/>
        <v>0</v>
      </c>
      <c r="F77" s="48">
        <v>100</v>
      </c>
      <c r="G77" s="35">
        <f t="shared" si="6"/>
        <v>0</v>
      </c>
      <c r="K77" s="53"/>
      <c r="L77" s="53"/>
      <c r="M77" s="53"/>
      <c r="N77" s="53"/>
      <c r="O77" s="53"/>
      <c r="P77" s="53"/>
    </row>
    <row r="78" spans="2:16" ht="30" x14ac:dyDescent="0.25">
      <c r="B78" s="34" t="s">
        <v>48</v>
      </c>
      <c r="C78" s="46"/>
      <c r="D78" s="37">
        <v>10</v>
      </c>
      <c r="E78" s="37">
        <f t="shared" si="5"/>
        <v>0</v>
      </c>
      <c r="F78" s="48">
        <v>100</v>
      </c>
      <c r="G78" s="35">
        <f t="shared" si="6"/>
        <v>0</v>
      </c>
      <c r="K78" s="53"/>
      <c r="L78" s="53"/>
      <c r="M78" s="53"/>
      <c r="N78" s="53"/>
      <c r="O78" s="53"/>
      <c r="P78" s="53"/>
    </row>
    <row r="79" spans="2:16" x14ac:dyDescent="0.25">
      <c r="B79" s="32" t="s">
        <v>41</v>
      </c>
      <c r="C79" s="46"/>
      <c r="D79" s="37">
        <v>3.1</v>
      </c>
      <c r="E79" s="37">
        <f t="shared" si="5"/>
        <v>0</v>
      </c>
      <c r="F79" s="48">
        <v>100</v>
      </c>
      <c r="G79" s="35">
        <f t="shared" si="6"/>
        <v>0</v>
      </c>
      <c r="K79" s="53"/>
      <c r="L79" s="53"/>
      <c r="M79" s="53"/>
      <c r="N79" s="53"/>
      <c r="O79" s="53"/>
      <c r="P79" s="53"/>
    </row>
    <row r="80" spans="2:16" x14ac:dyDescent="0.25">
      <c r="B80" s="37" t="s">
        <v>57</v>
      </c>
      <c r="C80" s="33"/>
      <c r="D80" s="33"/>
      <c r="E80" s="33"/>
      <c r="F80" s="32"/>
      <c r="G80" s="35">
        <f>SUM(G74:G79)</f>
        <v>0</v>
      </c>
      <c r="K80" s="53"/>
      <c r="L80" s="53"/>
      <c r="M80" s="53"/>
      <c r="N80" s="53"/>
      <c r="O80" s="53"/>
      <c r="P80" s="53"/>
    </row>
    <row r="81" spans="2:16" ht="15.75" x14ac:dyDescent="0.25">
      <c r="B81" s="56" t="s">
        <v>54</v>
      </c>
      <c r="C81" s="56"/>
      <c r="D81" s="56"/>
      <c r="E81" s="56"/>
      <c r="F81" s="56"/>
      <c r="G81" s="56"/>
      <c r="H81" s="51">
        <v>100</v>
      </c>
      <c r="K81" s="53"/>
      <c r="L81" s="53"/>
      <c r="M81" s="53"/>
      <c r="N81" s="53"/>
      <c r="O81" s="53"/>
      <c r="P81" s="53"/>
    </row>
    <row r="82" spans="2:16" ht="30" x14ac:dyDescent="0.25">
      <c r="B82" s="32" t="s">
        <v>46</v>
      </c>
      <c r="C82" s="46"/>
      <c r="D82" s="37">
        <v>3.6</v>
      </c>
      <c r="E82" s="32">
        <f>C82*D82</f>
        <v>0</v>
      </c>
      <c r="F82" s="38">
        <v>100</v>
      </c>
      <c r="G82" s="35">
        <f>E82*F82</f>
        <v>0</v>
      </c>
      <c r="K82" s="53"/>
      <c r="L82" s="53"/>
      <c r="M82" s="53"/>
      <c r="N82" s="53"/>
      <c r="O82" s="53"/>
      <c r="P82" s="53"/>
    </row>
    <row r="83" spans="2:16" x14ac:dyDescent="0.25">
      <c r="B83" s="32" t="s">
        <v>40</v>
      </c>
      <c r="C83" s="46"/>
      <c r="D83" s="37">
        <v>1.5</v>
      </c>
      <c r="E83" s="32">
        <f>C83*D83</f>
        <v>0</v>
      </c>
      <c r="F83" s="38">
        <v>100</v>
      </c>
      <c r="G83" s="35">
        <f>E83*F83</f>
        <v>0</v>
      </c>
      <c r="K83" s="53"/>
      <c r="L83" s="53"/>
      <c r="M83" s="53"/>
      <c r="N83" s="53"/>
      <c r="O83" s="53"/>
      <c r="P83" s="53"/>
    </row>
    <row r="84" spans="2:16" x14ac:dyDescent="0.25">
      <c r="B84" s="32" t="s">
        <v>35</v>
      </c>
      <c r="C84" s="46"/>
      <c r="D84" s="37">
        <v>0.9</v>
      </c>
      <c r="E84" s="32">
        <f>C84*D84</f>
        <v>0</v>
      </c>
      <c r="F84" s="38">
        <v>100</v>
      </c>
      <c r="G84" s="35">
        <f>E84*F84</f>
        <v>0</v>
      </c>
      <c r="K84" s="53"/>
      <c r="L84" s="53"/>
      <c r="M84" s="53"/>
      <c r="N84" s="53"/>
      <c r="O84" s="53"/>
      <c r="P84" s="53"/>
    </row>
    <row r="85" spans="2:16" x14ac:dyDescent="0.25">
      <c r="B85" s="32" t="s">
        <v>41</v>
      </c>
      <c r="C85" s="46"/>
      <c r="D85" s="37">
        <v>1.5</v>
      </c>
      <c r="E85" s="32">
        <f>C85*D85</f>
        <v>0</v>
      </c>
      <c r="F85" s="38">
        <v>100</v>
      </c>
      <c r="G85" s="35">
        <f>E85*F85</f>
        <v>0</v>
      </c>
      <c r="K85" s="53"/>
      <c r="L85" s="53"/>
      <c r="M85" s="53"/>
      <c r="N85" s="53"/>
      <c r="O85" s="53"/>
      <c r="P85" s="53"/>
    </row>
    <row r="86" spans="2:16" ht="30" x14ac:dyDescent="0.25">
      <c r="B86" s="32" t="s">
        <v>48</v>
      </c>
      <c r="C86" s="46"/>
      <c r="D86" s="37">
        <v>9.1</v>
      </c>
      <c r="E86" s="32">
        <f>C86*D86</f>
        <v>0</v>
      </c>
      <c r="F86" s="38">
        <v>100</v>
      </c>
      <c r="G86" s="35">
        <f>E86*F86</f>
        <v>0</v>
      </c>
      <c r="K86" s="53"/>
      <c r="L86" s="53"/>
      <c r="M86" s="53"/>
      <c r="N86" s="53"/>
      <c r="O86" s="53"/>
      <c r="P86" s="53"/>
    </row>
    <row r="87" spans="2:16" x14ac:dyDescent="0.25">
      <c r="B87" s="37" t="s">
        <v>57</v>
      </c>
      <c r="C87" s="33"/>
      <c r="D87" s="33"/>
      <c r="E87" s="32"/>
      <c r="F87" s="6"/>
      <c r="G87" s="35">
        <f>SUM(G82:G86)</f>
        <v>0</v>
      </c>
      <c r="K87" s="53"/>
      <c r="L87" s="53"/>
      <c r="M87" s="53"/>
      <c r="N87" s="53"/>
      <c r="O87" s="53"/>
      <c r="P87" s="53"/>
    </row>
    <row r="88" spans="2:16" ht="15.75" x14ac:dyDescent="0.25">
      <c r="B88" s="56" t="s">
        <v>55</v>
      </c>
      <c r="C88" s="56"/>
      <c r="D88" s="56"/>
      <c r="E88" s="56"/>
      <c r="F88" s="56"/>
      <c r="G88" s="56"/>
      <c r="H88" s="51">
        <v>142</v>
      </c>
      <c r="K88" s="53"/>
      <c r="L88" s="53"/>
      <c r="M88" s="53"/>
      <c r="N88" s="53"/>
      <c r="O88" s="53"/>
      <c r="P88" s="53"/>
    </row>
    <row r="89" spans="2:16" ht="30" x14ac:dyDescent="0.25">
      <c r="B89" s="32" t="s">
        <v>46</v>
      </c>
      <c r="C89" s="46"/>
      <c r="D89" s="37">
        <v>0.8</v>
      </c>
      <c r="E89" s="32">
        <f>C89*D89</f>
        <v>0</v>
      </c>
      <c r="F89" s="38">
        <v>100</v>
      </c>
      <c r="G89" s="35">
        <f>E89*F89</f>
        <v>0</v>
      </c>
      <c r="H89" s="1"/>
      <c r="K89" s="53"/>
      <c r="L89" s="53"/>
      <c r="M89" s="53"/>
      <c r="N89" s="53"/>
      <c r="O89" s="53"/>
      <c r="P89" s="53"/>
    </row>
    <row r="90" spans="2:16" x14ac:dyDescent="0.25">
      <c r="B90" s="32" t="s">
        <v>40</v>
      </c>
      <c r="C90" s="46"/>
      <c r="D90" s="37">
        <v>2.8</v>
      </c>
      <c r="E90" s="32">
        <f>C90*D90</f>
        <v>0</v>
      </c>
      <c r="F90" s="38">
        <v>100</v>
      </c>
      <c r="G90" s="35">
        <f>E90*F90</f>
        <v>0</v>
      </c>
      <c r="H90" s="1"/>
      <c r="K90" s="53"/>
      <c r="L90" s="53"/>
      <c r="M90" s="53"/>
      <c r="N90" s="53"/>
      <c r="O90" s="53"/>
      <c r="P90" s="53"/>
    </row>
    <row r="91" spans="2:16" x14ac:dyDescent="0.25">
      <c r="B91" s="32" t="s">
        <v>35</v>
      </c>
      <c r="C91" s="46"/>
      <c r="D91" s="37">
        <v>0.9</v>
      </c>
      <c r="E91" s="32">
        <f>C91*D91</f>
        <v>0</v>
      </c>
      <c r="F91" s="38">
        <v>100</v>
      </c>
      <c r="G91" s="35">
        <f>E91*F91</f>
        <v>0</v>
      </c>
      <c r="H91" s="1"/>
      <c r="K91" s="53"/>
      <c r="L91" s="53"/>
      <c r="M91" s="53"/>
      <c r="N91" s="53"/>
      <c r="O91" s="53"/>
      <c r="P91" s="53"/>
    </row>
    <row r="92" spans="2:16" x14ac:dyDescent="0.25">
      <c r="B92" s="32" t="s">
        <v>41</v>
      </c>
      <c r="C92" s="46"/>
      <c r="D92" s="37">
        <v>2.9</v>
      </c>
      <c r="E92" s="32">
        <f>C92*D92</f>
        <v>0</v>
      </c>
      <c r="F92" s="38">
        <v>100</v>
      </c>
      <c r="G92" s="35">
        <f>E92*F92</f>
        <v>0</v>
      </c>
      <c r="H92" s="1"/>
      <c r="K92" s="53"/>
      <c r="L92" s="53"/>
      <c r="M92" s="53"/>
      <c r="N92" s="53"/>
      <c r="O92" s="53"/>
      <c r="P92" s="53"/>
    </row>
    <row r="93" spans="2:16" ht="30" x14ac:dyDescent="0.25">
      <c r="B93" s="32" t="s">
        <v>48</v>
      </c>
      <c r="C93" s="46"/>
      <c r="D93" s="37">
        <v>2</v>
      </c>
      <c r="E93" s="32">
        <f>C93*D93</f>
        <v>0</v>
      </c>
      <c r="F93" s="38">
        <v>100</v>
      </c>
      <c r="G93" s="35">
        <f>E93*F93</f>
        <v>0</v>
      </c>
      <c r="H93" s="1"/>
      <c r="K93" s="53"/>
      <c r="L93" s="53"/>
      <c r="M93" s="53"/>
      <c r="N93" s="53"/>
      <c r="O93" s="53"/>
      <c r="P93" s="53"/>
    </row>
    <row r="94" spans="2:16" x14ac:dyDescent="0.25">
      <c r="B94" s="37" t="s">
        <v>57</v>
      </c>
      <c r="C94" s="33"/>
      <c r="D94" s="33"/>
      <c r="E94" s="32"/>
      <c r="F94" s="6"/>
      <c r="G94" s="35">
        <f>SUM(G89:G93)</f>
        <v>0</v>
      </c>
      <c r="H94" s="1"/>
      <c r="K94" s="53"/>
      <c r="L94" s="53"/>
      <c r="M94" s="53"/>
      <c r="N94" s="53"/>
      <c r="O94" s="53"/>
      <c r="P94" s="53"/>
    </row>
    <row r="95" spans="2:16" x14ac:dyDescent="0.25">
      <c r="B95" s="29"/>
      <c r="C95" s="30"/>
      <c r="D95" s="30"/>
      <c r="E95" s="30"/>
      <c r="F95" s="30"/>
      <c r="G95" s="31"/>
      <c r="H95" s="1"/>
    </row>
    <row r="96" spans="2:16" ht="59.45" customHeight="1" x14ac:dyDescent="0.25">
      <c r="B96" s="11" t="s">
        <v>62</v>
      </c>
      <c r="C96" s="12" t="s">
        <v>51</v>
      </c>
      <c r="D96" s="12" t="s">
        <v>65</v>
      </c>
      <c r="E96" s="12" t="s">
        <v>11</v>
      </c>
      <c r="F96" s="12" t="s">
        <v>66</v>
      </c>
      <c r="G96" s="13" t="s">
        <v>24</v>
      </c>
      <c r="H96" s="39" t="s">
        <v>93</v>
      </c>
    </row>
    <row r="97" spans="2:11" x14ac:dyDescent="0.25">
      <c r="B97" s="6" t="s">
        <v>17</v>
      </c>
      <c r="C97" s="47"/>
      <c r="D97" s="6">
        <v>34.72</v>
      </c>
      <c r="E97" s="6">
        <f>C5</f>
        <v>4.75</v>
      </c>
      <c r="F97" s="38">
        <f t="shared" ref="F97:F103" si="7">E97*D97</f>
        <v>164.92</v>
      </c>
      <c r="G97" s="7">
        <f t="shared" ref="G97:G103" si="8">C97*F97</f>
        <v>0</v>
      </c>
      <c r="H97" s="52">
        <v>1000</v>
      </c>
    </row>
    <row r="98" spans="2:11" x14ac:dyDescent="0.25">
      <c r="B98" s="6" t="s">
        <v>18</v>
      </c>
      <c r="C98" s="47"/>
      <c r="D98" s="6">
        <v>3.18</v>
      </c>
      <c r="E98" s="6">
        <f>E97</f>
        <v>4.75</v>
      </c>
      <c r="F98" s="38">
        <f t="shared" si="7"/>
        <v>15.105</v>
      </c>
      <c r="G98" s="7">
        <f t="shared" si="8"/>
        <v>0</v>
      </c>
      <c r="H98" s="52">
        <v>7142</v>
      </c>
    </row>
    <row r="99" spans="2:11" x14ac:dyDescent="0.25">
      <c r="B99" s="6" t="s">
        <v>19</v>
      </c>
      <c r="C99" s="47"/>
      <c r="D99" s="6">
        <v>0.04</v>
      </c>
      <c r="E99" s="6">
        <f>E98</f>
        <v>4.75</v>
      </c>
      <c r="F99" s="38">
        <f t="shared" si="7"/>
        <v>0.19</v>
      </c>
      <c r="G99" s="7">
        <f t="shared" si="8"/>
        <v>0</v>
      </c>
      <c r="H99" s="52">
        <v>14285</v>
      </c>
    </row>
    <row r="100" spans="2:11" x14ac:dyDescent="0.25">
      <c r="B100" s="6" t="s">
        <v>20</v>
      </c>
      <c r="C100" s="47"/>
      <c r="D100" s="6">
        <v>0.67</v>
      </c>
      <c r="E100" s="6">
        <f>E99</f>
        <v>4.75</v>
      </c>
      <c r="F100" s="38">
        <f t="shared" si="7"/>
        <v>3.1825000000000001</v>
      </c>
      <c r="G100" s="7">
        <f t="shared" si="8"/>
        <v>0</v>
      </c>
      <c r="H100" s="52">
        <v>3333</v>
      </c>
    </row>
    <row r="101" spans="2:11" x14ac:dyDescent="0.25">
      <c r="B101" s="6" t="s">
        <v>67</v>
      </c>
      <c r="C101" s="47"/>
      <c r="D101" s="6">
        <v>97.22</v>
      </c>
      <c r="E101" s="6">
        <f>E100</f>
        <v>4.75</v>
      </c>
      <c r="F101" s="38">
        <f t="shared" si="7"/>
        <v>461.79500000000002</v>
      </c>
      <c r="G101" s="7">
        <f t="shared" si="8"/>
        <v>0</v>
      </c>
      <c r="H101" s="52">
        <v>125</v>
      </c>
    </row>
    <row r="102" spans="2:11" x14ac:dyDescent="0.25">
      <c r="B102" s="6" t="s">
        <v>68</v>
      </c>
      <c r="C102" s="47"/>
      <c r="D102" s="6">
        <v>44.02</v>
      </c>
      <c r="E102" s="6">
        <f>E101</f>
        <v>4.75</v>
      </c>
      <c r="F102" s="38">
        <f t="shared" si="7"/>
        <v>209.09500000000003</v>
      </c>
      <c r="G102" s="7">
        <f t="shared" si="8"/>
        <v>0</v>
      </c>
      <c r="H102" s="52">
        <v>125</v>
      </c>
    </row>
    <row r="103" spans="2:11" x14ac:dyDescent="0.25">
      <c r="B103" s="6" t="s">
        <v>21</v>
      </c>
      <c r="C103" s="47"/>
      <c r="D103" s="6">
        <v>33.53</v>
      </c>
      <c r="E103" s="6">
        <f>E101</f>
        <v>4.75</v>
      </c>
      <c r="F103" s="38">
        <f t="shared" si="7"/>
        <v>159.26750000000001</v>
      </c>
      <c r="G103" s="7">
        <f t="shared" si="8"/>
        <v>0</v>
      </c>
      <c r="H103" s="52">
        <v>1000</v>
      </c>
      <c r="K103" s="43"/>
    </row>
    <row r="104" spans="2:11" x14ac:dyDescent="0.25">
      <c r="B104" s="6" t="s">
        <v>8</v>
      </c>
      <c r="C104" s="6"/>
      <c r="D104" s="6"/>
      <c r="E104" s="6"/>
      <c r="F104" s="6"/>
      <c r="G104" s="8">
        <f>SUM(G97:G103)</f>
        <v>0</v>
      </c>
      <c r="H104" s="1"/>
    </row>
    <row r="106" spans="2:11" x14ac:dyDescent="0.25">
      <c r="C106"/>
      <c r="D106"/>
      <c r="E106"/>
      <c r="F106"/>
      <c r="G106"/>
    </row>
    <row r="107" spans="2:11" ht="18.75" x14ac:dyDescent="0.3">
      <c r="B107" s="9" t="s">
        <v>22</v>
      </c>
      <c r="C107" s="10"/>
      <c r="D107" s="10"/>
      <c r="E107" s="10"/>
      <c r="F107" s="55">
        <f>G11+G12+G15+G37+G49+G52+G55+G58+G104+G34+G22+G66+G72+G80+G87+G94</f>
        <v>0</v>
      </c>
      <c r="G107" s="55"/>
    </row>
    <row r="108" spans="2:11" x14ac:dyDescent="0.25">
      <c r="B108"/>
      <c r="C108"/>
      <c r="D108"/>
      <c r="E108"/>
      <c r="F108"/>
      <c r="G108"/>
    </row>
    <row r="109" spans="2:11" x14ac:dyDescent="0.25">
      <c r="B109"/>
      <c r="C109"/>
      <c r="D109"/>
      <c r="E109"/>
      <c r="F109"/>
      <c r="G109"/>
    </row>
  </sheetData>
  <sheetProtection sheet="1"/>
  <mergeCells count="8">
    <mergeCell ref="K60:P94"/>
    <mergeCell ref="B3:G3"/>
    <mergeCell ref="F107:G107"/>
    <mergeCell ref="B61:G61"/>
    <mergeCell ref="B67:G67"/>
    <mergeCell ref="B73:G73"/>
    <mergeCell ref="B81:G81"/>
    <mergeCell ref="B88:G88"/>
  </mergeCells>
  <pageMargins left="0.25" right="0.25" top="0.75" bottom="0.75" header="0.3" footer="0.3"/>
  <pageSetup paperSize="9" scale="7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7"/>
  <sheetViews>
    <sheetView workbookViewId="0">
      <selection activeCell="F8" sqref="F8"/>
    </sheetView>
  </sheetViews>
  <sheetFormatPr defaultRowHeight="15" x14ac:dyDescent="0.25"/>
  <cols>
    <col min="2" max="2" width="31.28515625" bestFit="1" customWidth="1"/>
    <col min="3" max="3" width="14.28515625" bestFit="1" customWidth="1"/>
    <col min="4" max="4" width="8.42578125" bestFit="1" customWidth="1"/>
    <col min="5" max="5" width="10.5703125" bestFit="1" customWidth="1"/>
    <col min="6" max="6" width="13.5703125" bestFit="1" customWidth="1"/>
    <col min="7" max="7" width="13.5703125" customWidth="1"/>
  </cols>
  <sheetData>
    <row r="3" spans="2:7" ht="15.75" thickBot="1" x14ac:dyDescent="0.3"/>
    <row r="4" spans="2:7" ht="26.25" thickTop="1" x14ac:dyDescent="0.25">
      <c r="B4" s="68" t="s">
        <v>25</v>
      </c>
      <c r="C4" s="69"/>
      <c r="D4" s="14"/>
      <c r="E4" s="14"/>
      <c r="F4" s="14"/>
      <c r="G4" s="15"/>
    </row>
    <row r="5" spans="2:7" ht="25.5" x14ac:dyDescent="0.25">
      <c r="B5" s="70" t="s">
        <v>26</v>
      </c>
      <c r="C5" s="71"/>
      <c r="D5" s="71"/>
      <c r="E5" s="71"/>
      <c r="F5" s="72" t="s">
        <v>27</v>
      </c>
      <c r="G5" s="73"/>
    </row>
    <row r="6" spans="2:7" ht="25.15" customHeight="1" x14ac:dyDescent="0.25">
      <c r="B6" s="66" t="s">
        <v>28</v>
      </c>
      <c r="C6" s="67"/>
      <c r="D6" s="67"/>
      <c r="E6" s="67"/>
      <c r="F6" s="67"/>
      <c r="G6" s="16"/>
    </row>
    <row r="7" spans="2:7" x14ac:dyDescent="0.25">
      <c r="B7" s="17"/>
      <c r="C7" s="18" t="s">
        <v>29</v>
      </c>
      <c r="D7" s="18" t="s">
        <v>30</v>
      </c>
      <c r="E7" s="18" t="s">
        <v>31</v>
      </c>
      <c r="F7" s="19" t="s">
        <v>32</v>
      </c>
      <c r="G7" s="65">
        <f>SUM(F8:F11)</f>
        <v>390</v>
      </c>
    </row>
    <row r="8" spans="2:7" ht="19.149999999999999" customHeight="1" x14ac:dyDescent="0.25">
      <c r="B8" s="20" t="s">
        <v>33</v>
      </c>
      <c r="C8" s="18">
        <v>7.8</v>
      </c>
      <c r="D8" s="21">
        <v>0.5</v>
      </c>
      <c r="E8" s="22">
        <v>1</v>
      </c>
      <c r="F8" s="23">
        <f>C8*D8*E8*100</f>
        <v>390</v>
      </c>
      <c r="G8" s="65"/>
    </row>
    <row r="9" spans="2:7" ht="30" customHeight="1" x14ac:dyDescent="0.25">
      <c r="B9" s="20" t="s">
        <v>34</v>
      </c>
      <c r="C9" s="18">
        <v>5.4</v>
      </c>
      <c r="D9" s="21">
        <v>0.5</v>
      </c>
      <c r="E9" s="22"/>
      <c r="F9" s="23">
        <f>C9*D9*E9*100</f>
        <v>0</v>
      </c>
      <c r="G9" s="65"/>
    </row>
    <row r="10" spans="2:7" ht="30" customHeight="1" x14ac:dyDescent="0.25">
      <c r="B10" s="20" t="s">
        <v>35</v>
      </c>
      <c r="C10" s="18">
        <v>3.2</v>
      </c>
      <c r="D10" s="21">
        <v>0.5</v>
      </c>
      <c r="E10" s="22"/>
      <c r="F10" s="23">
        <f>C10*D10*E10*100</f>
        <v>0</v>
      </c>
      <c r="G10" s="65"/>
    </row>
    <row r="11" spans="2:7" x14ac:dyDescent="0.25">
      <c r="B11" s="20" t="s">
        <v>36</v>
      </c>
      <c r="C11" s="18">
        <v>18.600000000000001</v>
      </c>
      <c r="D11" s="21">
        <v>0.5</v>
      </c>
      <c r="E11" s="22"/>
      <c r="F11" s="23">
        <f>C11*D11*E11*100</f>
        <v>0</v>
      </c>
      <c r="G11" s="65"/>
    </row>
    <row r="12" spans="2:7" ht="44.45" customHeight="1" x14ac:dyDescent="0.25">
      <c r="B12" s="66" t="s">
        <v>37</v>
      </c>
      <c r="C12" s="67"/>
      <c r="D12" s="67"/>
      <c r="E12" s="67"/>
      <c r="F12" s="67"/>
      <c r="G12" s="24"/>
    </row>
    <row r="13" spans="2:7" ht="44.45" customHeight="1" x14ac:dyDescent="0.25">
      <c r="B13" s="20" t="s">
        <v>33</v>
      </c>
      <c r="C13" s="18">
        <v>1.3</v>
      </c>
      <c r="D13" s="18">
        <v>0.3</v>
      </c>
      <c r="E13" s="22">
        <v>1</v>
      </c>
      <c r="F13" s="23">
        <f>E13*D13*C13*100</f>
        <v>39</v>
      </c>
      <c r="G13" s="65">
        <f>SUM(F13:F16)</f>
        <v>39</v>
      </c>
    </row>
    <row r="14" spans="2:7" ht="19.149999999999999" customHeight="1" x14ac:dyDescent="0.25">
      <c r="B14" s="20" t="s">
        <v>35</v>
      </c>
      <c r="C14" s="18">
        <v>2</v>
      </c>
      <c r="D14" s="18">
        <v>0.3</v>
      </c>
      <c r="E14" s="22"/>
      <c r="F14" s="23">
        <f>E14*D14*C14*100</f>
        <v>0</v>
      </c>
      <c r="G14" s="65"/>
    </row>
    <row r="15" spans="2:7" x14ac:dyDescent="0.25">
      <c r="B15" s="20" t="s">
        <v>36</v>
      </c>
      <c r="C15" s="18">
        <v>2</v>
      </c>
      <c r="D15" s="18">
        <v>0.3</v>
      </c>
      <c r="E15" s="22"/>
      <c r="F15" s="23">
        <f>E15*D15*C15*100</f>
        <v>0</v>
      </c>
      <c r="G15" s="65"/>
    </row>
    <row r="16" spans="2:7" x14ac:dyDescent="0.25">
      <c r="B16" s="20" t="s">
        <v>38</v>
      </c>
      <c r="C16" s="18">
        <v>1</v>
      </c>
      <c r="D16" s="18">
        <v>0.3</v>
      </c>
      <c r="E16" s="22"/>
      <c r="F16" s="23">
        <f>E16*D16*C16*100</f>
        <v>0</v>
      </c>
      <c r="G16" s="65"/>
    </row>
    <row r="17" spans="2:7" ht="18.75" x14ac:dyDescent="0.25">
      <c r="B17" s="66" t="s">
        <v>39</v>
      </c>
      <c r="C17" s="67"/>
      <c r="D17" s="67"/>
      <c r="E17" s="67"/>
      <c r="F17" s="67"/>
      <c r="G17" s="24"/>
    </row>
    <row r="18" spans="2:7" x14ac:dyDescent="0.25">
      <c r="B18" s="20" t="s">
        <v>33</v>
      </c>
      <c r="C18" s="18">
        <v>6.9</v>
      </c>
      <c r="D18" s="18">
        <v>1</v>
      </c>
      <c r="E18" s="22">
        <v>1</v>
      </c>
      <c r="F18" s="23">
        <f t="shared" ref="F18:F23" si="0">E18*C18*D18*100</f>
        <v>690</v>
      </c>
      <c r="G18" s="57">
        <f>SUM(F18:F23)</f>
        <v>1090</v>
      </c>
    </row>
    <row r="19" spans="2:7" x14ac:dyDescent="0.25">
      <c r="B19" s="20" t="s">
        <v>40</v>
      </c>
      <c r="C19" s="18">
        <v>2</v>
      </c>
      <c r="D19" s="18">
        <v>1</v>
      </c>
      <c r="E19" s="22">
        <v>2</v>
      </c>
      <c r="F19" s="23">
        <f t="shared" si="0"/>
        <v>400</v>
      </c>
      <c r="G19" s="58"/>
    </row>
    <row r="20" spans="2:7" x14ac:dyDescent="0.25">
      <c r="B20" s="20" t="s">
        <v>34</v>
      </c>
      <c r="C20" s="18">
        <v>1.7</v>
      </c>
      <c r="D20" s="18">
        <v>1</v>
      </c>
      <c r="E20" s="22"/>
      <c r="F20" s="23">
        <f t="shared" si="0"/>
        <v>0</v>
      </c>
      <c r="G20" s="58"/>
    </row>
    <row r="21" spans="2:7" x14ac:dyDescent="0.25">
      <c r="B21" s="20" t="s">
        <v>35</v>
      </c>
      <c r="C21" s="18">
        <v>1</v>
      </c>
      <c r="D21" s="18">
        <v>1</v>
      </c>
      <c r="E21" s="22"/>
      <c r="F21" s="23">
        <f t="shared" si="0"/>
        <v>0</v>
      </c>
      <c r="G21" s="58"/>
    </row>
    <row r="22" spans="2:7" x14ac:dyDescent="0.25">
      <c r="B22" s="20" t="s">
        <v>36</v>
      </c>
      <c r="C22" s="18">
        <v>10</v>
      </c>
      <c r="D22" s="18">
        <v>1</v>
      </c>
      <c r="E22" s="22"/>
      <c r="F22" s="23">
        <f t="shared" si="0"/>
        <v>0</v>
      </c>
      <c r="G22" s="58"/>
    </row>
    <row r="23" spans="2:7" x14ac:dyDescent="0.25">
      <c r="B23" s="20" t="s">
        <v>41</v>
      </c>
      <c r="C23" s="18">
        <v>3.1</v>
      </c>
      <c r="D23" s="18">
        <v>1</v>
      </c>
      <c r="E23" s="22"/>
      <c r="F23" s="23">
        <f t="shared" si="0"/>
        <v>0</v>
      </c>
      <c r="G23" s="59"/>
    </row>
    <row r="24" spans="2:7" ht="18.75" x14ac:dyDescent="0.25">
      <c r="B24" s="66" t="s">
        <v>42</v>
      </c>
      <c r="C24" s="67"/>
      <c r="D24" s="67"/>
      <c r="E24" s="67"/>
      <c r="F24" s="67"/>
      <c r="G24" s="24"/>
    </row>
    <row r="25" spans="2:7" x14ac:dyDescent="0.25">
      <c r="B25" s="20" t="s">
        <v>33</v>
      </c>
      <c r="C25" s="18">
        <v>3.6</v>
      </c>
      <c r="D25" s="18">
        <v>1</v>
      </c>
      <c r="E25" s="22">
        <v>1</v>
      </c>
      <c r="F25" s="23">
        <f>E25*C25*D25*100</f>
        <v>360</v>
      </c>
      <c r="G25" s="57">
        <f>SUM(F25:F29)</f>
        <v>360</v>
      </c>
    </row>
    <row r="26" spans="2:7" x14ac:dyDescent="0.25">
      <c r="B26" s="20" t="s">
        <v>40</v>
      </c>
      <c r="C26" s="18">
        <v>1.5</v>
      </c>
      <c r="D26" s="18">
        <v>1</v>
      </c>
      <c r="E26" s="22"/>
      <c r="F26" s="23">
        <f>E26*C26*D26*100</f>
        <v>0</v>
      </c>
      <c r="G26" s="58"/>
    </row>
    <row r="27" spans="2:7" x14ac:dyDescent="0.25">
      <c r="B27" s="20" t="s">
        <v>35</v>
      </c>
      <c r="C27" s="18">
        <v>0.9</v>
      </c>
      <c r="D27" s="18">
        <v>1</v>
      </c>
      <c r="E27" s="22"/>
      <c r="F27" s="23">
        <f>E27*C27*D27*100</f>
        <v>0</v>
      </c>
      <c r="G27" s="58"/>
    </row>
    <row r="28" spans="2:7" x14ac:dyDescent="0.25">
      <c r="B28" s="20" t="s">
        <v>41</v>
      </c>
      <c r="C28" s="18">
        <v>1.5</v>
      </c>
      <c r="D28" s="18">
        <v>1</v>
      </c>
      <c r="E28" s="22"/>
      <c r="F28" s="23">
        <f>E28*C28*D28*100</f>
        <v>0</v>
      </c>
      <c r="G28" s="58"/>
    </row>
    <row r="29" spans="2:7" x14ac:dyDescent="0.25">
      <c r="B29" s="20" t="s">
        <v>36</v>
      </c>
      <c r="C29" s="18">
        <v>9.1</v>
      </c>
      <c r="D29" s="18">
        <v>1</v>
      </c>
      <c r="E29" s="22"/>
      <c r="F29" s="23">
        <f>E29*C29*D29*100</f>
        <v>0</v>
      </c>
      <c r="G29" s="59"/>
    </row>
    <row r="30" spans="2:7" ht="18.75" x14ac:dyDescent="0.25">
      <c r="B30" s="66" t="s">
        <v>43</v>
      </c>
      <c r="C30" s="67"/>
      <c r="D30" s="67"/>
      <c r="E30" s="67"/>
      <c r="F30" s="67"/>
      <c r="G30" s="24"/>
    </row>
    <row r="31" spans="2:7" x14ac:dyDescent="0.25">
      <c r="B31" s="20" t="s">
        <v>33</v>
      </c>
      <c r="C31" s="18">
        <v>1.1000000000000001</v>
      </c>
      <c r="D31" s="18">
        <v>0.7</v>
      </c>
      <c r="E31" s="22">
        <v>1</v>
      </c>
      <c r="F31" s="23">
        <f>E31*C31*D31*100</f>
        <v>77</v>
      </c>
      <c r="G31" s="57">
        <f>SUM(F31:F35)</f>
        <v>77</v>
      </c>
    </row>
    <row r="32" spans="2:7" x14ac:dyDescent="0.25">
      <c r="B32" s="20" t="s">
        <v>40</v>
      </c>
      <c r="C32" s="18">
        <v>4</v>
      </c>
      <c r="D32" s="18">
        <v>0.7</v>
      </c>
      <c r="E32" s="22"/>
      <c r="F32" s="23">
        <f>E32*C32*D32*100</f>
        <v>0</v>
      </c>
      <c r="G32" s="58"/>
    </row>
    <row r="33" spans="2:7" x14ac:dyDescent="0.25">
      <c r="B33" s="20" t="s">
        <v>35</v>
      </c>
      <c r="C33" s="18">
        <v>1.3</v>
      </c>
      <c r="D33" s="18">
        <v>0.7</v>
      </c>
      <c r="E33" s="22"/>
      <c r="F33" s="23">
        <f>E33*C33*D33*100</f>
        <v>0</v>
      </c>
      <c r="G33" s="58"/>
    </row>
    <row r="34" spans="2:7" x14ac:dyDescent="0.25">
      <c r="B34" s="20" t="s">
        <v>41</v>
      </c>
      <c r="C34" s="18">
        <v>4.0999999999999996</v>
      </c>
      <c r="D34" s="18">
        <v>0.7</v>
      </c>
      <c r="E34" s="22"/>
      <c r="F34" s="23">
        <f>E34*C34*D34*100</f>
        <v>0</v>
      </c>
      <c r="G34" s="58"/>
    </row>
    <row r="35" spans="2:7" x14ac:dyDescent="0.25">
      <c r="B35" s="25" t="s">
        <v>36</v>
      </c>
      <c r="C35" s="26">
        <v>2.9</v>
      </c>
      <c r="D35" s="26">
        <v>0.7</v>
      </c>
      <c r="E35" s="27"/>
      <c r="F35" s="23">
        <f>E35*C35*D35*100</f>
        <v>0</v>
      </c>
      <c r="G35" s="59"/>
    </row>
    <row r="36" spans="2:7" ht="19.5" thickBot="1" x14ac:dyDescent="0.35">
      <c r="B36" s="60" t="s">
        <v>44</v>
      </c>
      <c r="C36" s="61"/>
      <c r="D36" s="61"/>
      <c r="E36" s="62"/>
      <c r="F36" s="63">
        <f>G31+G25+G18+G13+G7</f>
        <v>1956</v>
      </c>
      <c r="G36" s="64"/>
    </row>
    <row r="37" spans="2:7" ht="15.75" thickTop="1" x14ac:dyDescent="0.25"/>
  </sheetData>
  <mergeCells count="15">
    <mergeCell ref="B4:C4"/>
    <mergeCell ref="B5:E5"/>
    <mergeCell ref="F5:G5"/>
    <mergeCell ref="B6:F6"/>
    <mergeCell ref="G7:G11"/>
    <mergeCell ref="B12:F12"/>
    <mergeCell ref="G31:G35"/>
    <mergeCell ref="B36:E36"/>
    <mergeCell ref="F36:G36"/>
    <mergeCell ref="G13:G16"/>
    <mergeCell ref="B17:F17"/>
    <mergeCell ref="G18:G23"/>
    <mergeCell ref="B24:F24"/>
    <mergeCell ref="G25:G29"/>
    <mergeCell ref="B30:F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WIR Leszno</dc:creator>
  <cp:lastModifiedBy>Aleksander Poznański</cp:lastModifiedBy>
  <cp:lastPrinted>2022-09-16T11:45:43Z</cp:lastPrinted>
  <dcterms:created xsi:type="dcterms:W3CDTF">2022-09-16T09:42:52Z</dcterms:created>
  <dcterms:modified xsi:type="dcterms:W3CDTF">2022-09-22T09:11:07Z</dcterms:modified>
</cp:coreProperties>
</file>